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360" yWindow="276" windowWidth="18732" windowHeight="12216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Pol'!$A$1:$U$90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/>
  <c r="I62"/>
  <c r="I61"/>
  <c r="I60"/>
  <c r="I59"/>
  <c r="I58"/>
  <c r="I57"/>
  <c r="I56"/>
  <c r="I55"/>
  <c r="I54"/>
  <c r="I53"/>
  <c r="I52"/>
  <c r="I51"/>
  <c r="I50"/>
  <c r="I49"/>
  <c r="I48"/>
  <c r="I47"/>
  <c r="G39"/>
  <c r="G40" s="1"/>
  <c r="G25" s="1"/>
  <c r="G26" s="1"/>
  <c r="F39"/>
  <c r="F40" s="1"/>
  <c r="G80" i="12"/>
  <c r="AC80"/>
  <c r="AD80"/>
  <c r="F9"/>
  <c r="G9" s="1"/>
  <c r="I9"/>
  <c r="I8" s="1"/>
  <c r="K9"/>
  <c r="K8" s="1"/>
  <c r="O9"/>
  <c r="O8" s="1"/>
  <c r="Q9"/>
  <c r="Q8" s="1"/>
  <c r="U9"/>
  <c r="U8" s="1"/>
  <c r="F10"/>
  <c r="G10" s="1"/>
  <c r="M10" s="1"/>
  <c r="I10"/>
  <c r="K10"/>
  <c r="O10"/>
  <c r="Q10"/>
  <c r="U10"/>
  <c r="F12"/>
  <c r="G12" s="1"/>
  <c r="I12"/>
  <c r="I11" s="1"/>
  <c r="K12"/>
  <c r="K11" s="1"/>
  <c r="O12"/>
  <c r="O11" s="1"/>
  <c r="Q12"/>
  <c r="Q11" s="1"/>
  <c r="U12"/>
  <c r="U11" s="1"/>
  <c r="F14"/>
  <c r="G14" s="1"/>
  <c r="I14"/>
  <c r="I13" s="1"/>
  <c r="K14"/>
  <c r="K13" s="1"/>
  <c r="O14"/>
  <c r="O13" s="1"/>
  <c r="Q14"/>
  <c r="Q13" s="1"/>
  <c r="U14"/>
  <c r="U13" s="1"/>
  <c r="F16"/>
  <c r="G16" s="1"/>
  <c r="I16"/>
  <c r="I15" s="1"/>
  <c r="K16"/>
  <c r="K15" s="1"/>
  <c r="O16"/>
  <c r="O15" s="1"/>
  <c r="Q16"/>
  <c r="Q15" s="1"/>
  <c r="U16"/>
  <c r="U15" s="1"/>
  <c r="F17"/>
  <c r="G17" s="1"/>
  <c r="M17" s="1"/>
  <c r="I17"/>
  <c r="K17"/>
  <c r="O17"/>
  <c r="Q17"/>
  <c r="U17"/>
  <c r="F18"/>
  <c r="G18" s="1"/>
  <c r="M18" s="1"/>
  <c r="I18"/>
  <c r="K18"/>
  <c r="O18"/>
  <c r="Q18"/>
  <c r="U18"/>
  <c r="F19"/>
  <c r="G19" s="1"/>
  <c r="M19" s="1"/>
  <c r="I19"/>
  <c r="K19"/>
  <c r="O19"/>
  <c r="Q19"/>
  <c r="U19"/>
  <c r="F21"/>
  <c r="G21" s="1"/>
  <c r="I21"/>
  <c r="I20" s="1"/>
  <c r="K21"/>
  <c r="K20" s="1"/>
  <c r="O21"/>
  <c r="O20" s="1"/>
  <c r="Q21"/>
  <c r="Q20" s="1"/>
  <c r="U21"/>
  <c r="U20" s="1"/>
  <c r="F22"/>
  <c r="G22" s="1"/>
  <c r="M22" s="1"/>
  <c r="I22"/>
  <c r="K22"/>
  <c r="O22"/>
  <c r="Q22"/>
  <c r="U22"/>
  <c r="G23"/>
  <c r="F24"/>
  <c r="G24"/>
  <c r="M24" s="1"/>
  <c r="M23" s="1"/>
  <c r="I24"/>
  <c r="I23" s="1"/>
  <c r="K24"/>
  <c r="K23" s="1"/>
  <c r="O24"/>
  <c r="O23" s="1"/>
  <c r="Q24"/>
  <c r="Q23" s="1"/>
  <c r="U24"/>
  <c r="U23" s="1"/>
  <c r="F25"/>
  <c r="G25"/>
  <c r="M25" s="1"/>
  <c r="I25"/>
  <c r="K25"/>
  <c r="O25"/>
  <c r="Q25"/>
  <c r="U25"/>
  <c r="F27"/>
  <c r="G27"/>
  <c r="G26" s="1"/>
  <c r="I27"/>
  <c r="I26" s="1"/>
  <c r="K27"/>
  <c r="K26" s="1"/>
  <c r="O27"/>
  <c r="O26" s="1"/>
  <c r="Q27"/>
  <c r="Q26" s="1"/>
  <c r="U27"/>
  <c r="U26" s="1"/>
  <c r="F29"/>
  <c r="G29"/>
  <c r="G28" s="1"/>
  <c r="I29"/>
  <c r="I28" s="1"/>
  <c r="K29"/>
  <c r="K28" s="1"/>
  <c r="M29"/>
  <c r="M28" s="1"/>
  <c r="O29"/>
  <c r="O28" s="1"/>
  <c r="Q29"/>
  <c r="Q28" s="1"/>
  <c r="U29"/>
  <c r="U28" s="1"/>
  <c r="F31"/>
  <c r="G31" s="1"/>
  <c r="I31"/>
  <c r="I30" s="1"/>
  <c r="K31"/>
  <c r="K30" s="1"/>
  <c r="O31"/>
  <c r="O30" s="1"/>
  <c r="Q31"/>
  <c r="Q30" s="1"/>
  <c r="U31"/>
  <c r="U30" s="1"/>
  <c r="F32"/>
  <c r="G32" s="1"/>
  <c r="M32" s="1"/>
  <c r="I32"/>
  <c r="K32"/>
  <c r="O32"/>
  <c r="Q32"/>
  <c r="U32"/>
  <c r="F34"/>
  <c r="G34" s="1"/>
  <c r="I34"/>
  <c r="I33" s="1"/>
  <c r="K34"/>
  <c r="K33" s="1"/>
  <c r="O34"/>
  <c r="O33" s="1"/>
  <c r="Q34"/>
  <c r="Q33" s="1"/>
  <c r="U34"/>
  <c r="U33" s="1"/>
  <c r="F35"/>
  <c r="G35" s="1"/>
  <c r="M35" s="1"/>
  <c r="I35"/>
  <c r="K35"/>
  <c r="O35"/>
  <c r="Q35"/>
  <c r="U35"/>
  <c r="F36"/>
  <c r="G36" s="1"/>
  <c r="M36" s="1"/>
  <c r="I36"/>
  <c r="K36"/>
  <c r="O36"/>
  <c r="Q36"/>
  <c r="U36"/>
  <c r="F37"/>
  <c r="G37" s="1"/>
  <c r="M37" s="1"/>
  <c r="I37"/>
  <c r="K37"/>
  <c r="O37"/>
  <c r="Q37"/>
  <c r="U37"/>
  <c r="F38"/>
  <c r="G38" s="1"/>
  <c r="M38" s="1"/>
  <c r="I38"/>
  <c r="K38"/>
  <c r="O38"/>
  <c r="Q38"/>
  <c r="U38"/>
  <c r="F39"/>
  <c r="G39" s="1"/>
  <c r="M39" s="1"/>
  <c r="I39"/>
  <c r="K39"/>
  <c r="O39"/>
  <c r="Q39"/>
  <c r="U39"/>
  <c r="F40"/>
  <c r="G40" s="1"/>
  <c r="M40" s="1"/>
  <c r="I40"/>
  <c r="K40"/>
  <c r="O40"/>
  <c r="Q40"/>
  <c r="U40"/>
  <c r="F41"/>
  <c r="G41" s="1"/>
  <c r="M41" s="1"/>
  <c r="I41"/>
  <c r="K41"/>
  <c r="O41"/>
  <c r="Q41"/>
  <c r="U41"/>
  <c r="F42"/>
  <c r="G42" s="1"/>
  <c r="M42" s="1"/>
  <c r="I42"/>
  <c r="K42"/>
  <c r="O42"/>
  <c r="Q42"/>
  <c r="U42"/>
  <c r="F44"/>
  <c r="G44" s="1"/>
  <c r="I44"/>
  <c r="I43" s="1"/>
  <c r="K44"/>
  <c r="K43" s="1"/>
  <c r="O44"/>
  <c r="O43" s="1"/>
  <c r="Q44"/>
  <c r="Q43" s="1"/>
  <c r="U44"/>
  <c r="U43" s="1"/>
  <c r="F45"/>
  <c r="G45" s="1"/>
  <c r="M45" s="1"/>
  <c r="I45"/>
  <c r="K45"/>
  <c r="O45"/>
  <c r="Q45"/>
  <c r="U45"/>
  <c r="F46"/>
  <c r="G46" s="1"/>
  <c r="M46" s="1"/>
  <c r="I46"/>
  <c r="K46"/>
  <c r="O46"/>
  <c r="Q46"/>
  <c r="U46"/>
  <c r="F48"/>
  <c r="G48" s="1"/>
  <c r="I48"/>
  <c r="I47" s="1"/>
  <c r="K48"/>
  <c r="K47" s="1"/>
  <c r="O48"/>
  <c r="O47" s="1"/>
  <c r="Q48"/>
  <c r="Q47" s="1"/>
  <c r="U48"/>
  <c r="U47" s="1"/>
  <c r="F49"/>
  <c r="G49" s="1"/>
  <c r="M49" s="1"/>
  <c r="I49"/>
  <c r="K49"/>
  <c r="O49"/>
  <c r="Q49"/>
  <c r="U49"/>
  <c r="F50"/>
  <c r="G50" s="1"/>
  <c r="M50" s="1"/>
  <c r="I50"/>
  <c r="K50"/>
  <c r="O50"/>
  <c r="Q50"/>
  <c r="U50"/>
  <c r="F51"/>
  <c r="G51" s="1"/>
  <c r="M51" s="1"/>
  <c r="I51"/>
  <c r="K51"/>
  <c r="O51"/>
  <c r="Q51"/>
  <c r="U51"/>
  <c r="F52"/>
  <c r="G52" s="1"/>
  <c r="M52" s="1"/>
  <c r="I52"/>
  <c r="K52"/>
  <c r="O52"/>
  <c r="Q52"/>
  <c r="U52"/>
  <c r="F53"/>
  <c r="G53" s="1"/>
  <c r="M53" s="1"/>
  <c r="I53"/>
  <c r="K53"/>
  <c r="O53"/>
  <c r="Q53"/>
  <c r="U53"/>
  <c r="F55"/>
  <c r="G55" s="1"/>
  <c r="I55"/>
  <c r="K55"/>
  <c r="K54" s="1"/>
  <c r="O55"/>
  <c r="O54" s="1"/>
  <c r="Q55"/>
  <c r="Q54" s="1"/>
  <c r="U55"/>
  <c r="U54" s="1"/>
  <c r="F56"/>
  <c r="G56" s="1"/>
  <c r="M56" s="1"/>
  <c r="I56"/>
  <c r="K56"/>
  <c r="O56"/>
  <c r="Q56"/>
  <c r="U56"/>
  <c r="F57"/>
  <c r="G57" s="1"/>
  <c r="M57" s="1"/>
  <c r="I57"/>
  <c r="I54" s="1"/>
  <c r="K57"/>
  <c r="O57"/>
  <c r="Q57"/>
  <c r="U57"/>
  <c r="F58"/>
  <c r="G58" s="1"/>
  <c r="M58" s="1"/>
  <c r="I58"/>
  <c r="K58"/>
  <c r="O58"/>
  <c r="Q58"/>
  <c r="U58"/>
  <c r="F60"/>
  <c r="G60" s="1"/>
  <c r="I60"/>
  <c r="I59" s="1"/>
  <c r="K60"/>
  <c r="O60"/>
  <c r="O59" s="1"/>
  <c r="Q60"/>
  <c r="Q59" s="1"/>
  <c r="U60"/>
  <c r="U59" s="1"/>
  <c r="F61"/>
  <c r="G61" s="1"/>
  <c r="M61" s="1"/>
  <c r="I61"/>
  <c r="K61"/>
  <c r="K59" s="1"/>
  <c r="O61"/>
  <c r="Q61"/>
  <c r="U61"/>
  <c r="G62"/>
  <c r="F63"/>
  <c r="G63"/>
  <c r="M63" s="1"/>
  <c r="I63"/>
  <c r="I62" s="1"/>
  <c r="K63"/>
  <c r="K62" s="1"/>
  <c r="O63"/>
  <c r="O62" s="1"/>
  <c r="Q63"/>
  <c r="Q62" s="1"/>
  <c r="U63"/>
  <c r="U62" s="1"/>
  <c r="F64"/>
  <c r="G64"/>
  <c r="M64" s="1"/>
  <c r="I64"/>
  <c r="K64"/>
  <c r="O64"/>
  <c r="Q64"/>
  <c r="U64"/>
  <c r="F65"/>
  <c r="G65"/>
  <c r="M65" s="1"/>
  <c r="I65"/>
  <c r="K65"/>
  <c r="O65"/>
  <c r="Q65"/>
  <c r="U65"/>
  <c r="F66"/>
  <c r="G66"/>
  <c r="M66" s="1"/>
  <c r="I66"/>
  <c r="K66"/>
  <c r="O66"/>
  <c r="Q66"/>
  <c r="U66"/>
  <c r="F67"/>
  <c r="G67"/>
  <c r="M67" s="1"/>
  <c r="I67"/>
  <c r="K67"/>
  <c r="O67"/>
  <c r="Q67"/>
  <c r="U67"/>
  <c r="F68"/>
  <c r="G68"/>
  <c r="M68" s="1"/>
  <c r="I68"/>
  <c r="K68"/>
  <c r="O68"/>
  <c r="Q68"/>
  <c r="U68"/>
  <c r="O69"/>
  <c r="F70"/>
  <c r="G70"/>
  <c r="G69" s="1"/>
  <c r="I70"/>
  <c r="I69" s="1"/>
  <c r="K70"/>
  <c r="K69" s="1"/>
  <c r="M70"/>
  <c r="M69" s="1"/>
  <c r="O70"/>
  <c r="Q70"/>
  <c r="Q69" s="1"/>
  <c r="U70"/>
  <c r="U69" s="1"/>
  <c r="F72"/>
  <c r="G72" s="1"/>
  <c r="I72"/>
  <c r="I71" s="1"/>
  <c r="K72"/>
  <c r="K71" s="1"/>
  <c r="O72"/>
  <c r="O71" s="1"/>
  <c r="Q72"/>
  <c r="Q71" s="1"/>
  <c r="U72"/>
  <c r="U71" s="1"/>
  <c r="F73"/>
  <c r="G73" s="1"/>
  <c r="M73" s="1"/>
  <c r="I73"/>
  <c r="K73"/>
  <c r="O73"/>
  <c r="Q73"/>
  <c r="U73"/>
  <c r="F74"/>
  <c r="G74" s="1"/>
  <c r="M74" s="1"/>
  <c r="I74"/>
  <c r="K74"/>
  <c r="O74"/>
  <c r="Q74"/>
  <c r="U74"/>
  <c r="F75"/>
  <c r="G75" s="1"/>
  <c r="M75" s="1"/>
  <c r="I75"/>
  <c r="K75"/>
  <c r="O75"/>
  <c r="Q75"/>
  <c r="U75"/>
  <c r="F76"/>
  <c r="G76" s="1"/>
  <c r="M76" s="1"/>
  <c r="I76"/>
  <c r="K76"/>
  <c r="O76"/>
  <c r="Q76"/>
  <c r="U76"/>
  <c r="F77"/>
  <c r="G77" s="1"/>
  <c r="M77" s="1"/>
  <c r="I77"/>
  <c r="K77"/>
  <c r="O77"/>
  <c r="Q77"/>
  <c r="U77"/>
  <c r="F78"/>
  <c r="G78" s="1"/>
  <c r="M78" s="1"/>
  <c r="I78"/>
  <c r="K78"/>
  <c r="O78"/>
  <c r="Q78"/>
  <c r="U78"/>
  <c r="I20" i="1"/>
  <c r="I19"/>
  <c r="I18"/>
  <c r="G27"/>
  <c r="J28"/>
  <c r="J26"/>
  <c r="G38"/>
  <c r="F38"/>
  <c r="J23"/>
  <c r="J24"/>
  <c r="J25"/>
  <c r="J27"/>
  <c r="E24"/>
  <c r="E26"/>
  <c r="I17" l="1"/>
  <c r="I64"/>
  <c r="I16"/>
  <c r="G28"/>
  <c r="G23"/>
  <c r="I39"/>
  <c r="I40" s="1"/>
  <c r="J39" s="1"/>
  <c r="J40" s="1"/>
  <c r="H39"/>
  <c r="H40" s="1"/>
  <c r="M72" i="12"/>
  <c r="M71" s="1"/>
  <c r="G71"/>
  <c r="M55"/>
  <c r="M54" s="1"/>
  <c r="G54"/>
  <c r="M44"/>
  <c r="M43" s="1"/>
  <c r="G43"/>
  <c r="G47"/>
  <c r="M48"/>
  <c r="M47" s="1"/>
  <c r="M34"/>
  <c r="M33" s="1"/>
  <c r="G33"/>
  <c r="M21"/>
  <c r="M20" s="1"/>
  <c r="G20"/>
  <c r="M16"/>
  <c r="M15" s="1"/>
  <c r="G15"/>
  <c r="M9"/>
  <c r="M8" s="1"/>
  <c r="G8"/>
  <c r="M62"/>
  <c r="M60"/>
  <c r="M59" s="1"/>
  <c r="G59"/>
  <c r="M31"/>
  <c r="M30" s="1"/>
  <c r="G30"/>
  <c r="M14"/>
  <c r="M13" s="1"/>
  <c r="G13"/>
  <c r="M12"/>
  <c r="M11" s="1"/>
  <c r="G11"/>
  <c r="M27"/>
  <c r="M26" s="1"/>
  <c r="I21" i="1" l="1"/>
  <c r="G29"/>
  <c r="G24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<sst xmlns="http://schemas.openxmlformats.org/spreadsheetml/2006/main" count="451" uniqueCount="235">
  <si>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</si>
  <si>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</si>
  <si>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</si>
  <si>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</si>
  <si>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</si>
  <si>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</si>
  <si>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</si>
  <si>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</si>
  <si>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</si>
  <si>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</si>
  <si>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</si>
  <si>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</si>
  <si>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</si>
  <si>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</si>
  <si>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</si>
  <si>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</si>
  <si>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</si>
  <si>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</si>
  <si>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</si>
  <si>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</si>
  <si>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</si>
  <si>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</si>
  <si>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</si>
  <si>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</si>
  <si>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</si>
  <si>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</si>
  <si>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</si>
  <si>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</si>
  <si>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</si>
  <si>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</si>
  <si>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</si>
  <si>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</si>
  <si>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</si>
  <si>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</si>
  <si>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</si>
  <si>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</si>
  <si>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</si>
  <si>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</si>
  <si>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</si>
  <si>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</si>
  <si>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</si>
  <si>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</si>
  <si>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</si>
  <si>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Nemocnice Znojmo</t>
  </si>
  <si>
    <t>Rozpočet:</t>
  </si>
  <si>
    <t>Misto</t>
  </si>
  <si>
    <t>Místo č.7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</si>
  <si>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</si>
  <si>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</si>
  <si>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</si>
  <si>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</si>
  <si>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</si>
  <si>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</si>
  <si>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</si>
  <si>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</si>
  <si>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</si>
  <si>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60</t>
  </si>
  <si>
    <t>Úpravy povrchů, omítky</t>
  </si>
  <si>
    <t>61</t>
  </si>
  <si>
    <t>Upravy povrchů vnitřní</t>
  </si>
  <si>
    <t>64</t>
  </si>
  <si>
    <t>Výplně otvorů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</si>
  <si>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</si>
  <si>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</si>
  <si>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</si>
  <si>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</si>
  <si>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</si>
  <si>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</si>
  <si>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</si>
  <si>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</si>
  <si>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</si>
  <si>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</si>
  <si>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</si>
  <si>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</si>
  <si>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</si>
  <si>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</si>
  <si>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</si>
  <si>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</si>
  <si>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</si>
  <si>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</si>
  <si>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</si>
  <si>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</si>
  <si>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</si>
  <si>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</si>
  <si>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</si>
  <si>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</si>
  <si>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</si>
  <si>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</si>
  <si>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</si>
  <si>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</si>
  <si>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</si>
  <si>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</si>
  <si>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</si>
  <si>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</si>
  <si>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</si>
  <si>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</si>
  <si>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</si>
  <si>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</si>
  <si>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</si>
  <si>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</si>
  <si>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</si>
  <si>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</si>
  <si>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</si>
  <si>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</si>
  <si>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</si>
  <si>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</si>
  <si>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</si>
  <si>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</si>
  <si>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</si>
  <si>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</si>
  <si>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</si>
  <si>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347016231R00</t>
  </si>
  <si>
    <t>Předstěna SDK, tl. 125 mm, ocel. kce CW,  2x RB 12,5 mm, bez izol.</t>
  </si>
  <si>
    <t>m2</t>
  </si>
  <si>
    <t>POL1_0</t>
  </si>
  <si>
    <t>342013321R00</t>
  </si>
  <si>
    <t>Příčka SDK tl.150 mm,ocel.kce,2x oplášť.,RB 12,5mm</t>
  </si>
  <si>
    <t>416061132T00</t>
  </si>
  <si>
    <t>Montáž sádrokartonového kazetového podhledu, 600x600, zavěšená kovová konstrukce, bez izolace</t>
  </si>
  <si>
    <t>602016193R00</t>
  </si>
  <si>
    <t xml:space="preserve">Penetrace hloubková stěn </t>
  </si>
  <si>
    <t>612421626R00</t>
  </si>
  <si>
    <t>Omítka vnitřní zdiva, MVC, hladká</t>
  </si>
  <si>
    <t>612471411R00</t>
  </si>
  <si>
    <t>Úprava vnitřních stěn aktivovaným štukem</t>
  </si>
  <si>
    <t>612481211RT2</t>
  </si>
  <si>
    <t>Montáž výztužné sítě (perlinky) do stěrky-stěny, včetně výztužné sítě a stěrkového tmelu</t>
  </si>
  <si>
    <t>611.RA</t>
  </si>
  <si>
    <t>Zapravení omítek po vybouraných dveřích vč. malby, uvedení do původního vzhledu chodby</t>
  </si>
  <si>
    <t>kpl.</t>
  </si>
  <si>
    <t>POL2_0</t>
  </si>
  <si>
    <t>642942111RU4</t>
  </si>
  <si>
    <t>Osazení zárubní dveřních ocelových, pl. do 2,5 m2, včetně dodávky zárubně  80 x 197 x 16 cm</t>
  </si>
  <si>
    <t>kus</t>
  </si>
  <si>
    <t>642942111RT2</t>
  </si>
  <si>
    <t>Osazení zárubní dveřních ocelových, pl. do 2,5 m2, včetně dodávky zárubně  60 x 197 x 11 cm</t>
  </si>
  <si>
    <t>968061125R00</t>
  </si>
  <si>
    <t>Vyvěšení dřevěných dveřních křídel pl. do 2 m2</t>
  </si>
  <si>
    <t>968072455R00</t>
  </si>
  <si>
    <t>Vybourání kovových dveřních zárubní pl. do 2 m2</t>
  </si>
  <si>
    <t>978500010RA0</t>
  </si>
  <si>
    <t>Odsekání vnitřních obkladů a dlažby</t>
  </si>
  <si>
    <t>999281111R00</t>
  </si>
  <si>
    <t>Přesun hmot pro opravy a údržbu do výšky 25 m</t>
  </si>
  <si>
    <t>t</t>
  </si>
  <si>
    <t>72001</t>
  </si>
  <si>
    <t>ZTI - hrubé rozvody (trubní vedení, vč. odbočky,kolena spotřební instal. mat.vč. práce</t>
  </si>
  <si>
    <t>72002</t>
  </si>
  <si>
    <t>ZTI - kompletace, osazení zařizovacích předmětů</t>
  </si>
  <si>
    <t>725290010RA0</t>
  </si>
  <si>
    <t>Demontáž klozetu včetně splachovací nádrže</t>
  </si>
  <si>
    <t>725290020RA0</t>
  </si>
  <si>
    <t>Demontáž umyvadla včetně baterie a konzol</t>
  </si>
  <si>
    <t>725200010RA0</t>
  </si>
  <si>
    <t>Klozet závěsný + sedátko, tlačítko, bílý</t>
  </si>
  <si>
    <t>725100001RA0</t>
  </si>
  <si>
    <t>Umyvadlo, baterie, zápachová uzávěrka</t>
  </si>
  <si>
    <t>551-490R</t>
  </si>
  <si>
    <t xml:space="preserve">Zrcadlo </t>
  </si>
  <si>
    <t>725019103R00</t>
  </si>
  <si>
    <t>Výlevka závěsná s plastovou mřížkou a baterií</t>
  </si>
  <si>
    <t>soubor</t>
  </si>
  <si>
    <t>72501.R00</t>
  </si>
  <si>
    <t>Madla</t>
  </si>
  <si>
    <t>55140R</t>
  </si>
  <si>
    <t>Dávkovač tek. mýdla</t>
  </si>
  <si>
    <t>POL3_0</t>
  </si>
  <si>
    <t>998725103R00</t>
  </si>
  <si>
    <t>Přesun hmot pro zařizovací předměty, výšky do 24 m</t>
  </si>
  <si>
    <t>766661112R00</t>
  </si>
  <si>
    <t>Montáž dveří do zárubně,otevíravých 1kř.do 0,8 m</t>
  </si>
  <si>
    <t>611606R</t>
  </si>
  <si>
    <t>Dveře vnitřní hladké plné 1 křídlé</t>
  </si>
  <si>
    <t>54914621R</t>
  </si>
  <si>
    <t xml:space="preserve">Dveřní kování </t>
  </si>
  <si>
    <t>771101115R00</t>
  </si>
  <si>
    <t>Vyrovnání podkladů samonivel. hmotou tl. do 10 mm</t>
  </si>
  <si>
    <t>771101210R00</t>
  </si>
  <si>
    <t>Penetrace podkladu pod dlažby</t>
  </si>
  <si>
    <t>771575107RT6</t>
  </si>
  <si>
    <t>Montáž podlah keram., hladké, tmel, 20x20 cm, lepidlo, spár.hmota</t>
  </si>
  <si>
    <t>597642020R</t>
  </si>
  <si>
    <t>Dlažba matná 200x200x9 mm</t>
  </si>
  <si>
    <t>998771203R00</t>
  </si>
  <si>
    <t>Přesun hmot pro podlahy z dlaždic, výšky do 24 m</t>
  </si>
  <si>
    <t>776421100RU1</t>
  </si>
  <si>
    <t>Lepení podlahových soklíků z PVC, včetně dodávky soklíku PVC</t>
  </si>
  <si>
    <t>m</t>
  </si>
  <si>
    <t>781101111R00</t>
  </si>
  <si>
    <t>Vyrovnání podkladu maltou ze SMS tl. do 7 mm</t>
  </si>
  <si>
    <t>781475114RT6</t>
  </si>
  <si>
    <t>Obklad vnitřní stěn keramický, do tmele, 20x20 cm, lepidlo, spár.hmota</t>
  </si>
  <si>
    <t>5976420R</t>
  </si>
  <si>
    <t>Obklad 200x200 mm</t>
  </si>
  <si>
    <t>998781203R00</t>
  </si>
  <si>
    <t>Přesun hmot pro obklady keramické, výšky do 24 m</t>
  </si>
  <si>
    <t>784191101R00</t>
  </si>
  <si>
    <t>Penetrace podkladu univerzální 1x</t>
  </si>
  <si>
    <t>784195412R00</t>
  </si>
  <si>
    <t>Malba bílá, bez penetrace, 2 x</t>
  </si>
  <si>
    <t>979087112R00</t>
  </si>
  <si>
    <t>Nakládání suti na dopravní prostředky</t>
  </si>
  <si>
    <t>979011111R00</t>
  </si>
  <si>
    <t xml:space="preserve">Svislá doprava suti a vybour. hmot 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</si>
  <si>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</si>
  <si>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</si>
  <si>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</si>
  <si>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</si>
  <si>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</si>
  <si>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</si>
  <si>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979990111R00</t>
  </si>
  <si>
    <t xml:space="preserve">Poplatek za uložení suti </t>
  </si>
  <si>
    <t>0010.R</t>
  </si>
  <si>
    <t>Zřízení zástěny pro oddělení od běžného provozu, (stěna z desek, zakrytí proti prachu geotextilií)</t>
  </si>
  <si>
    <t>Soubor</t>
  </si>
  <si>
    <t>005121020R</t>
  </si>
  <si>
    <t>Zřízení staveniště , mobilní buňka + mobilní wc</t>
  </si>
  <si>
    <t>005124010R</t>
  </si>
  <si>
    <t>Ztížené pracovní podmínky</t>
  </si>
  <si>
    <t>005111020R</t>
  </si>
  <si>
    <t>Přesun stavebních kapacit</t>
  </si>
  <si>
    <t>005.R</t>
  </si>
  <si>
    <t>Mimostaveništní doprava</t>
  </si>
  <si>
    <t>005261030R</t>
  </si>
  <si>
    <t xml:space="preserve">Finanční rezerva </t>
  </si>
  <si>
    <t>005121030R</t>
  </si>
  <si>
    <t>Odstranění zařízení staveniště</t>
  </si>
  <si>
    <t>913      R00</t>
  </si>
  <si>
    <t>Hzs - Stavební dělník - další pomocné práce</t>
  </si>
  <si>
    <t>h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</si>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</sst>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>
  <numFmts count="1">
    <numFmt numFmtId="174" formatCode="#,##0.00000"/>
  </numFmts>
  <fonts count="17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A2" sqref="A2:G2"/>
    </sheetView>
  </sheetViews>
  <sheetFormatPr defaultRowHeight="13.2"/>
  <sheetData>
    <row r="1" spans="1:7">
      <c r="A1" s="35" t="s">
        <v>38</v>
      </c>
    </row>
    <row r="2" spans="1:7" ht="57.75" customHeight="1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3.2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2.6640625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>
      <c r="A5" s="4"/>
      <c r="B5" s="45" t="s">
        <v>21</v>
      </c>
      <c r="C5" s="5"/>
      <c r="D5" s="121"/>
      <c r="E5" s="25"/>
      <c r="F5" s="25"/>
      <c r="G5" s="25"/>
      <c r="H5" s="27" t="s">
        <v>33</v>
      </c>
      <c r="I5" s="121"/>
      <c r="J5" s="11"/>
    </row>
    <row r="6" spans="1:15" ht="15.75" customHeight="1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SUMIF(F47:F63,A16,I47:I63)+SUMIF(F47:F63,"PSU",I47:I63)</f>
        <v>0</v>
      </c>
      <c r="J16" s="82"/>
    </row>
    <row r="17" spans="1:10" ht="23.25" customHeight="1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SUMIF(F47:F63,A17,I47:I63)</f>
        <v>0</v>
      </c>
      <c r="J17" s="82"/>
    </row>
    <row r="18" spans="1:10" ht="23.25" customHeight="1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SUMIF(F47:F63,A18,I47:I63)</f>
        <v>0</v>
      </c>
      <c r="J18" s="82"/>
    </row>
    <row r="19" spans="1:10" ht="23.25" customHeight="1">
      <c r="A19" s="192" t="s">
        <v>83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SUMIF(F47:F63,A19,I47:I63)</f>
        <v>0</v>
      </c>
      <c r="J19" s="82"/>
    </row>
    <row r="20" spans="1:10" ht="23.25" customHeight="1">
      <c r="A20" s="192" t="s">
        <v>82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SUMIF(F47:F63,A20,I47:I63)</f>
        <v>0</v>
      </c>
      <c r="J20" s="82"/>
    </row>
    <row r="21" spans="1:10" ht="23.25" customHeight="1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49</v>
      </c>
    </row>
    <row r="30" spans="1:10" ht="12.75" customHeight="1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>
      <c r="A39" s="130">
        <v>1</v>
      </c>
      <c r="B39" s="136" t="s">
        <v>47</v>
      </c>
      <c r="C39" s="137" t="s">
        <v>46</v>
      </c>
      <c r="D39" s="138"/>
      <c r="E39" s="138"/>
      <c r="F39" s="146">
        <f>'Rozpočet Pol'!AC80</f>
        <v>0</v>
      </c>
      <c r="G39" s="147">
        <f>'Rozpočet Pol'!AD80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>
      <c r="A40" s="130"/>
      <c r="B40" s="140" t="s">
        <v>48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6">
      <c r="B44" s="160" t="s">
        <v>50</v>
      </c>
    </row>
    <row r="46" spans="1:10" ht="25.5" customHeight="1">
      <c r="A46" s="161"/>
      <c r="B46" s="167" t="s">
        <v>16</v>
      </c>
      <c r="C46" s="167" t="s">
        <v>5</v>
      </c>
      <c r="D46" s="168"/>
      <c r="E46" s="168"/>
      <c r="F46" s="171" t="s">
        <v>51</v>
      </c>
      <c r="G46" s="171"/>
      <c r="H46" s="171"/>
      <c r="I46" s="172" t="s">
        <v>28</v>
      </c>
      <c r="J46" s="172"/>
    </row>
    <row r="47" spans="1:10" ht="25.5" customHeight="1">
      <c r="A47" s="162"/>
      <c r="B47" s="173" t="s">
        <v>52</v>
      </c>
      <c r="C47" s="174" t="s">
        <v>53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>
      <c r="A48" s="162"/>
      <c r="B48" s="165" t="s">
        <v>54</v>
      </c>
      <c r="C48" s="164" t="s">
        <v>55</v>
      </c>
      <c r="D48" s="166"/>
      <c r="E48" s="166"/>
      <c r="F48" s="182" t="s">
        <v>23</v>
      </c>
      <c r="G48" s="183"/>
      <c r="H48" s="183"/>
      <c r="I48" s="184">
        <f>'Rozpočet Pol'!G11</f>
        <v>0</v>
      </c>
      <c r="J48" s="184"/>
    </row>
    <row r="49" spans="1:10" ht="25.5" customHeight="1">
      <c r="A49" s="162"/>
      <c r="B49" s="165" t="s">
        <v>56</v>
      </c>
      <c r="C49" s="164" t="s">
        <v>57</v>
      </c>
      <c r="D49" s="166"/>
      <c r="E49" s="166"/>
      <c r="F49" s="182" t="s">
        <v>23</v>
      </c>
      <c r="G49" s="183"/>
      <c r="H49" s="183"/>
      <c r="I49" s="184">
        <f>'Rozpočet Pol'!G13</f>
        <v>0</v>
      </c>
      <c r="J49" s="184"/>
    </row>
    <row r="50" spans="1:10" ht="25.5" customHeight="1">
      <c r="A50" s="162"/>
      <c r="B50" s="165" t="s">
        <v>58</v>
      </c>
      <c r="C50" s="164" t="s">
        <v>59</v>
      </c>
      <c r="D50" s="166"/>
      <c r="E50" s="166"/>
      <c r="F50" s="182" t="s">
        <v>23</v>
      </c>
      <c r="G50" s="183"/>
      <c r="H50" s="183"/>
      <c r="I50" s="184">
        <f>'Rozpočet Pol'!G15</f>
        <v>0</v>
      </c>
      <c r="J50" s="184"/>
    </row>
    <row r="51" spans="1:10" ht="25.5" customHeight="1">
      <c r="A51" s="162"/>
      <c r="B51" s="165" t="s">
        <v>60</v>
      </c>
      <c r="C51" s="164" t="s">
        <v>61</v>
      </c>
      <c r="D51" s="166"/>
      <c r="E51" s="166"/>
      <c r="F51" s="182" t="s">
        <v>23</v>
      </c>
      <c r="G51" s="183"/>
      <c r="H51" s="183"/>
      <c r="I51" s="184">
        <f>'Rozpočet Pol'!G20</f>
        <v>0</v>
      </c>
      <c r="J51" s="184"/>
    </row>
    <row r="52" spans="1:10" ht="25.5" customHeight="1">
      <c r="A52" s="162"/>
      <c r="B52" s="165" t="s">
        <v>62</v>
      </c>
      <c r="C52" s="164" t="s">
        <v>63</v>
      </c>
      <c r="D52" s="166"/>
      <c r="E52" s="166"/>
      <c r="F52" s="182" t="s">
        <v>23</v>
      </c>
      <c r="G52" s="183"/>
      <c r="H52" s="183"/>
      <c r="I52" s="184">
        <f>'Rozpočet Pol'!G23</f>
        <v>0</v>
      </c>
      <c r="J52" s="184"/>
    </row>
    <row r="53" spans="1:10" ht="25.5" customHeight="1">
      <c r="A53" s="162"/>
      <c r="B53" s="165" t="s">
        <v>64</v>
      </c>
      <c r="C53" s="164" t="s">
        <v>65</v>
      </c>
      <c r="D53" s="166"/>
      <c r="E53" s="166"/>
      <c r="F53" s="182" t="s">
        <v>23</v>
      </c>
      <c r="G53" s="183"/>
      <c r="H53" s="183"/>
      <c r="I53" s="184">
        <f>'Rozpočet Pol'!G26</f>
        <v>0</v>
      </c>
      <c r="J53" s="184"/>
    </row>
    <row r="54" spans="1:10" ht="25.5" customHeight="1">
      <c r="A54" s="162"/>
      <c r="B54" s="165" t="s">
        <v>66</v>
      </c>
      <c r="C54" s="164" t="s">
        <v>67</v>
      </c>
      <c r="D54" s="166"/>
      <c r="E54" s="166"/>
      <c r="F54" s="182" t="s">
        <v>23</v>
      </c>
      <c r="G54" s="183"/>
      <c r="H54" s="183"/>
      <c r="I54" s="184">
        <f>'Rozpočet Pol'!G28</f>
        <v>0</v>
      </c>
      <c r="J54" s="184"/>
    </row>
    <row r="55" spans="1:10" ht="25.5" customHeight="1">
      <c r="A55" s="162"/>
      <c r="B55" s="165" t="s">
        <v>68</v>
      </c>
      <c r="C55" s="164" t="s">
        <v>69</v>
      </c>
      <c r="D55" s="166"/>
      <c r="E55" s="166"/>
      <c r="F55" s="182" t="s">
        <v>24</v>
      </c>
      <c r="G55" s="183"/>
      <c r="H55" s="183"/>
      <c r="I55" s="184">
        <f>'Rozpočet Pol'!G30</f>
        <v>0</v>
      </c>
      <c r="J55" s="184"/>
    </row>
    <row r="56" spans="1:10" ht="25.5" customHeight="1">
      <c r="A56" s="162"/>
      <c r="B56" s="165" t="s">
        <v>70</v>
      </c>
      <c r="C56" s="164" t="s">
        <v>71</v>
      </c>
      <c r="D56" s="166"/>
      <c r="E56" s="166"/>
      <c r="F56" s="182" t="s">
        <v>24</v>
      </c>
      <c r="G56" s="183"/>
      <c r="H56" s="183"/>
      <c r="I56" s="184">
        <f>'Rozpočet Pol'!G33</f>
        <v>0</v>
      </c>
      <c r="J56" s="184"/>
    </row>
    <row r="57" spans="1:10" ht="25.5" customHeight="1">
      <c r="A57" s="162"/>
      <c r="B57" s="165" t="s">
        <v>72</v>
      </c>
      <c r="C57" s="164" t="s">
        <v>73</v>
      </c>
      <c r="D57" s="166"/>
      <c r="E57" s="166"/>
      <c r="F57" s="182" t="s">
        <v>24</v>
      </c>
      <c r="G57" s="183"/>
      <c r="H57" s="183"/>
      <c r="I57" s="184">
        <f>'Rozpočet Pol'!G43</f>
        <v>0</v>
      </c>
      <c r="J57" s="184"/>
    </row>
    <row r="58" spans="1:10" ht="25.5" customHeight="1">
      <c r="A58" s="162"/>
      <c r="B58" s="165" t="s">
        <v>74</v>
      </c>
      <c r="C58" s="164" t="s">
        <v>75</v>
      </c>
      <c r="D58" s="166"/>
      <c r="E58" s="166"/>
      <c r="F58" s="182" t="s">
        <v>24</v>
      </c>
      <c r="G58" s="183"/>
      <c r="H58" s="183"/>
      <c r="I58" s="184">
        <f>'Rozpočet Pol'!G47</f>
        <v>0</v>
      </c>
      <c r="J58" s="184"/>
    </row>
    <row r="59" spans="1:10" ht="25.5" customHeight="1">
      <c r="A59" s="162"/>
      <c r="B59" s="165" t="s">
        <v>76</v>
      </c>
      <c r="C59" s="164" t="s">
        <v>77</v>
      </c>
      <c r="D59" s="166"/>
      <c r="E59" s="166"/>
      <c r="F59" s="182" t="s">
        <v>24</v>
      </c>
      <c r="G59" s="183"/>
      <c r="H59" s="183"/>
      <c r="I59" s="184">
        <f>'Rozpočet Pol'!G54</f>
        <v>0</v>
      </c>
      <c r="J59" s="184"/>
    </row>
    <row r="60" spans="1:10" ht="25.5" customHeight="1">
      <c r="A60" s="162"/>
      <c r="B60" s="165" t="s">
        <v>78</v>
      </c>
      <c r="C60" s="164" t="s">
        <v>79</v>
      </c>
      <c r="D60" s="166"/>
      <c r="E60" s="166"/>
      <c r="F60" s="182" t="s">
        <v>24</v>
      </c>
      <c r="G60" s="183"/>
      <c r="H60" s="183"/>
      <c r="I60" s="184">
        <f>'Rozpočet Pol'!G59</f>
        <v>0</v>
      </c>
      <c r="J60" s="184"/>
    </row>
    <row r="61" spans="1:10" ht="25.5" customHeight="1">
      <c r="A61" s="162"/>
      <c r="B61" s="165" t="s">
        <v>80</v>
      </c>
      <c r="C61" s="164" t="s">
        <v>81</v>
      </c>
      <c r="D61" s="166"/>
      <c r="E61" s="166"/>
      <c r="F61" s="182" t="s">
        <v>23</v>
      </c>
      <c r="G61" s="183"/>
      <c r="H61" s="183"/>
      <c r="I61" s="184">
        <f>'Rozpočet Pol'!G62</f>
        <v>0</v>
      </c>
      <c r="J61" s="184"/>
    </row>
    <row r="62" spans="1:10" ht="25.5" customHeight="1">
      <c r="A62" s="162"/>
      <c r="B62" s="165" t="s">
        <v>82</v>
      </c>
      <c r="C62" s="164" t="s">
        <v>27</v>
      </c>
      <c r="D62" s="166"/>
      <c r="E62" s="166"/>
      <c r="F62" s="182" t="s">
        <v>82</v>
      </c>
      <c r="G62" s="183"/>
      <c r="H62" s="183"/>
      <c r="I62" s="184">
        <f>'Rozpočet Pol'!G69</f>
        <v>0</v>
      </c>
      <c r="J62" s="184"/>
    </row>
    <row r="63" spans="1:10" ht="25.5" customHeight="1">
      <c r="A63" s="162"/>
      <c r="B63" s="176" t="s">
        <v>83</v>
      </c>
      <c r="C63" s="177" t="s">
        <v>26</v>
      </c>
      <c r="D63" s="178"/>
      <c r="E63" s="178"/>
      <c r="F63" s="185" t="s">
        <v>83</v>
      </c>
      <c r="G63" s="186"/>
      <c r="H63" s="186"/>
      <c r="I63" s="187">
        <f>'Rozpočet Pol'!G71</f>
        <v>0</v>
      </c>
      <c r="J63" s="187"/>
    </row>
    <row r="64" spans="1:10" ht="25.5" customHeight="1">
      <c r="A64" s="163"/>
      <c r="B64" s="169" t="s">
        <v>1</v>
      </c>
      <c r="C64" s="169"/>
      <c r="D64" s="170"/>
      <c r="E64" s="170"/>
      <c r="F64" s="188"/>
      <c r="G64" s="189"/>
      <c r="H64" s="189"/>
      <c r="I64" s="190">
        <f>SUM(I47:I63)</f>
        <v>0</v>
      </c>
      <c r="J64" s="190"/>
    </row>
    <row r="65" spans="6:10">
      <c r="F65" s="191"/>
      <c r="G65" s="129"/>
      <c r="H65" s="191"/>
      <c r="I65" s="129"/>
      <c r="J65" s="129"/>
    </row>
    <row r="66" spans="6:10">
      <c r="F66" s="191"/>
      <c r="G66" s="129"/>
      <c r="H66" s="191"/>
      <c r="I66" s="129"/>
      <c r="J66" s="129"/>
    </row>
    <row r="67" spans="6:10">
      <c r="F67" s="191"/>
      <c r="G67" s="129"/>
      <c r="H67" s="191"/>
      <c r="I67" s="129"/>
      <c r="J6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6" customWidth="1"/>
    <col min="2" max="2" width="14.44140625" style="6" customWidth="1"/>
    <col min="3" max="3" width="38.33203125" style="10" customWidth="1"/>
    <col min="4" max="4" width="4.5546875" style="6" customWidth="1"/>
    <col min="5" max="5" width="10.5546875" style="6" customWidth="1"/>
    <col min="6" max="6" width="9.88671875" style="6" customWidth="1"/>
    <col min="7" max="7" width="12.6640625" style="6" customWidth="1"/>
    <col min="8" max="16384" width="9.109375" style="6"/>
  </cols>
  <sheetData>
    <row r="1" spans="1:7" ht="15.6">
      <c r="A1" s="100" t="s">
        <v>6</v>
      </c>
      <c r="B1" s="100"/>
      <c r="C1" s="101"/>
      <c r="D1" s="100"/>
      <c r="E1" s="100"/>
      <c r="F1" s="100"/>
      <c r="G1" s="100"/>
    </row>
    <row r="2" spans="1:7" ht="24.9" customHeight="1">
      <c r="A2" s="77" t="s">
        <v>41</v>
      </c>
      <c r="B2" s="76"/>
      <c r="C2" s="102"/>
      <c r="D2" s="102"/>
      <c r="E2" s="102"/>
      <c r="F2" s="102"/>
      <c r="G2" s="103"/>
    </row>
    <row r="3" spans="1:7" ht="24.9" hidden="1" customHeight="1">
      <c r="A3" s="77" t="s">
        <v>7</v>
      </c>
      <c r="B3" s="76"/>
      <c r="C3" s="102"/>
      <c r="D3" s="102"/>
      <c r="E3" s="102"/>
      <c r="F3" s="102"/>
      <c r="G3" s="103"/>
    </row>
    <row r="4" spans="1:7" ht="24.9" hidden="1" customHeight="1">
      <c r="A4" s="77" t="s">
        <v>8</v>
      </c>
      <c r="B4" s="76"/>
      <c r="C4" s="102"/>
      <c r="D4" s="102"/>
      <c r="E4" s="102"/>
      <c r="F4" s="102"/>
      <c r="G4" s="103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90"/>
  <sheetViews>
    <sheetView workbookViewId="0">
      <selection activeCell="B2" sqref="B2"/>
    </sheetView>
  </sheetViews>
  <sheetFormatPr defaultRowHeight="13.2" outlineLevelRow="1"/>
  <cols>
    <col min="1" max="1" width="4.33203125" customWidth="1"/>
    <col min="2" max="2" width="14.44140625" style="128" customWidth="1"/>
    <col min="3" max="3" width="38.33203125" style="128" customWidth="1"/>
    <col min="4" max="4" width="4.6640625" customWidth="1"/>
    <col min="5" max="5" width="10.6640625" customWidth="1"/>
    <col min="6" max="6" width="9.88671875" customWidth="1"/>
    <col min="7" max="7" width="12.77734375" customWidth="1"/>
    <col min="8" max="21" width="0" hidden="1" customWidth="1"/>
    <col min="29" max="39" width="0" hidden="1" customWidth="1"/>
  </cols>
  <sheetData>
    <row r="1" spans="1:60" ht="15.75" customHeight="1">
      <c r="A1" s="194" t="s">
        <v>6</v>
      </c>
      <c r="B1" s="194"/>
      <c r="C1" s="194"/>
      <c r="D1" s="194"/>
      <c r="E1" s="194"/>
      <c r="F1" s="194"/>
      <c r="G1" s="194"/>
      <c r="AE1" t="s">
        <v>85</v>
      </c>
    </row>
    <row r="2" spans="1:60" ht="25.05" customHeight="1">
      <c r="A2" s="201" t="s">
        <v>84</v>
      </c>
      <c r="B2" s="195"/>
      <c r="C2" s="196" t="s">
        <v>46</v>
      </c>
      <c r="D2" s="197"/>
      <c r="E2" s="197"/>
      <c r="F2" s="197"/>
      <c r="G2" s="203"/>
      <c r="AE2" t="s">
        <v>86</v>
      </c>
    </row>
    <row r="3" spans="1:60" ht="25.05" customHeight="1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87</v>
      </c>
    </row>
    <row r="4" spans="1:60" ht="25.05" hidden="1" customHeight="1">
      <c r="A4" s="202" t="s">
        <v>8</v>
      </c>
      <c r="B4" s="200"/>
      <c r="C4" s="198"/>
      <c r="D4" s="199"/>
      <c r="E4" s="199"/>
      <c r="F4" s="199"/>
      <c r="G4" s="204"/>
      <c r="AE4" t="s">
        <v>88</v>
      </c>
    </row>
    <row r="5" spans="1:60" hidden="1">
      <c r="A5" s="205" t="s">
        <v>89</v>
      </c>
      <c r="B5" s="206"/>
      <c r="C5" s="207"/>
      <c r="D5" s="208"/>
      <c r="E5" s="208"/>
      <c r="F5" s="208"/>
      <c r="G5" s="209"/>
      <c r="AE5" t="s">
        <v>90</v>
      </c>
    </row>
    <row r="7" spans="1:60" ht="39.6">
      <c r="A7" s="214" t="s">
        <v>91</v>
      </c>
      <c r="B7" s="215" t="s">
        <v>92</v>
      </c>
      <c r="C7" s="215" t="s">
        <v>93</v>
      </c>
      <c r="D7" s="214" t="s">
        <v>94</v>
      </c>
      <c r="E7" s="214" t="s">
        <v>95</v>
      </c>
      <c r="F7" s="210" t="s">
        <v>96</v>
      </c>
      <c r="G7" s="231" t="s">
        <v>28</v>
      </c>
      <c r="H7" s="232" t="s">
        <v>29</v>
      </c>
      <c r="I7" s="232" t="s">
        <v>97</v>
      </c>
      <c r="J7" s="232" t="s">
        <v>30</v>
      </c>
      <c r="K7" s="232" t="s">
        <v>98</v>
      </c>
      <c r="L7" s="232" t="s">
        <v>99</v>
      </c>
      <c r="M7" s="232" t="s">
        <v>100</v>
      </c>
      <c r="N7" s="232" t="s">
        <v>101</v>
      </c>
      <c r="O7" s="232" t="s">
        <v>102</v>
      </c>
      <c r="P7" s="232" t="s">
        <v>103</v>
      </c>
      <c r="Q7" s="232" t="s">
        <v>104</v>
      </c>
      <c r="R7" s="232" t="s">
        <v>105</v>
      </c>
      <c r="S7" s="232" t="s">
        <v>106</v>
      </c>
      <c r="T7" s="232" t="s">
        <v>107</v>
      </c>
      <c r="U7" s="217" t="s">
        <v>108</v>
      </c>
    </row>
    <row r="8" spans="1:60">
      <c r="A8" s="233" t="s">
        <v>109</v>
      </c>
      <c r="B8" s="234" t="s">
        <v>52</v>
      </c>
      <c r="C8" s="235" t="s">
        <v>53</v>
      </c>
      <c r="D8" s="236"/>
      <c r="E8" s="237"/>
      <c r="F8" s="238"/>
      <c r="G8" s="238">
        <f>SUMIF(AE9:AE10,"&lt;&gt;NOR",G9:G10)</f>
        <v>0</v>
      </c>
      <c r="H8" s="238"/>
      <c r="I8" s="238">
        <f>SUM(I9:I10)</f>
        <v>0</v>
      </c>
      <c r="J8" s="238"/>
      <c r="K8" s="238">
        <f>SUM(K9:K10)</f>
        <v>0</v>
      </c>
      <c r="L8" s="238"/>
      <c r="M8" s="238">
        <f>SUM(M9:M10)</f>
        <v>0</v>
      </c>
      <c r="N8" s="216"/>
      <c r="O8" s="216">
        <f>SUM(O9:O10)</f>
        <v>0.45423999999999998</v>
      </c>
      <c r="P8" s="216"/>
      <c r="Q8" s="216">
        <f>SUM(Q9:Q10)</f>
        <v>0</v>
      </c>
      <c r="R8" s="216"/>
      <c r="S8" s="216"/>
      <c r="T8" s="233"/>
      <c r="U8" s="216">
        <f>SUM(U9:U10)</f>
        <v>12.22</v>
      </c>
      <c r="AE8" t="s">
        <v>110</v>
      </c>
    </row>
    <row r="9" spans="1:60" ht="20.399999999999999" outlineLevel="1">
      <c r="A9" s="212">
        <v>1</v>
      </c>
      <c r="B9" s="218" t="s">
        <v>111</v>
      </c>
      <c r="C9" s="261" t="s">
        <v>112</v>
      </c>
      <c r="D9" s="220" t="s">
        <v>113</v>
      </c>
      <c r="E9" s="226">
        <v>7.5</v>
      </c>
      <c r="F9" s="228">
        <f>H9+J9</f>
        <v>0</v>
      </c>
      <c r="G9" s="229">
        <f>ROUND(E9*F9,2)</f>
        <v>0</v>
      </c>
      <c r="H9" s="229"/>
      <c r="I9" s="229">
        <f>ROUND(E9*H9,2)</f>
        <v>0</v>
      </c>
      <c r="J9" s="229"/>
      <c r="K9" s="229">
        <f>ROUND(E9*J9,2)</f>
        <v>0</v>
      </c>
      <c r="L9" s="229">
        <v>21</v>
      </c>
      <c r="M9" s="229">
        <f>G9*(1+L9/100)</f>
        <v>0</v>
      </c>
      <c r="N9" s="221">
        <v>4.7849999999999997E-2</v>
      </c>
      <c r="O9" s="221">
        <f>ROUND(E9*N9,5)</f>
        <v>0.35887999999999998</v>
      </c>
      <c r="P9" s="221">
        <v>0</v>
      </c>
      <c r="Q9" s="221">
        <f>ROUND(E9*P9,5)</f>
        <v>0</v>
      </c>
      <c r="R9" s="221"/>
      <c r="S9" s="221"/>
      <c r="T9" s="222">
        <v>1.2869999999999999</v>
      </c>
      <c r="U9" s="221">
        <f>ROUND(E9*T9,2)</f>
        <v>9.65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114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outlineLevel="1">
      <c r="A10" s="212">
        <v>2</v>
      </c>
      <c r="B10" s="218" t="s">
        <v>115</v>
      </c>
      <c r="C10" s="261" t="s">
        <v>116</v>
      </c>
      <c r="D10" s="220" t="s">
        <v>113</v>
      </c>
      <c r="E10" s="226">
        <v>2</v>
      </c>
      <c r="F10" s="228">
        <f>H10+J10</f>
        <v>0</v>
      </c>
      <c r="G10" s="229">
        <f>ROUND(E10*F10,2)</f>
        <v>0</v>
      </c>
      <c r="H10" s="229"/>
      <c r="I10" s="229">
        <f>ROUND(E10*H10,2)</f>
        <v>0</v>
      </c>
      <c r="J10" s="229"/>
      <c r="K10" s="229">
        <f>ROUND(E10*J10,2)</f>
        <v>0</v>
      </c>
      <c r="L10" s="229">
        <v>21</v>
      </c>
      <c r="M10" s="229">
        <f>G10*(1+L10/100)</f>
        <v>0</v>
      </c>
      <c r="N10" s="221">
        <v>4.768E-2</v>
      </c>
      <c r="O10" s="221">
        <f>ROUND(E10*N10,5)</f>
        <v>9.536E-2</v>
      </c>
      <c r="P10" s="221">
        <v>0</v>
      </c>
      <c r="Q10" s="221">
        <f>ROUND(E10*P10,5)</f>
        <v>0</v>
      </c>
      <c r="R10" s="221"/>
      <c r="S10" s="221"/>
      <c r="T10" s="222">
        <v>1.2869999999999999</v>
      </c>
      <c r="U10" s="221">
        <f>ROUND(E10*T10,2)</f>
        <v>2.57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114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>
      <c r="A11" s="213" t="s">
        <v>109</v>
      </c>
      <c r="B11" s="219" t="s">
        <v>54</v>
      </c>
      <c r="C11" s="262" t="s">
        <v>55</v>
      </c>
      <c r="D11" s="223"/>
      <c r="E11" s="227"/>
      <c r="F11" s="230"/>
      <c r="G11" s="230">
        <f>SUMIF(AE12:AE12,"&lt;&gt;NOR",G12:G12)</f>
        <v>0</v>
      </c>
      <c r="H11" s="230"/>
      <c r="I11" s="230">
        <f>SUM(I12:I12)</f>
        <v>0</v>
      </c>
      <c r="J11" s="230"/>
      <c r="K11" s="230">
        <f>SUM(K12:K12)</f>
        <v>0</v>
      </c>
      <c r="L11" s="230"/>
      <c r="M11" s="230">
        <f>SUM(M12:M12)</f>
        <v>0</v>
      </c>
      <c r="N11" s="224"/>
      <c r="O11" s="224">
        <f>SUM(O12:O12)</f>
        <v>0.19633999999999999</v>
      </c>
      <c r="P11" s="224"/>
      <c r="Q11" s="224">
        <f>SUM(Q12:Q12)</f>
        <v>0</v>
      </c>
      <c r="R11" s="224"/>
      <c r="S11" s="224"/>
      <c r="T11" s="225"/>
      <c r="U11" s="224">
        <f>SUM(U12:U12)</f>
        <v>12.05</v>
      </c>
      <c r="AE11" t="s">
        <v>110</v>
      </c>
    </row>
    <row r="12" spans="1:60" ht="20.399999999999999" outlineLevel="1">
      <c r="A12" s="212">
        <v>3</v>
      </c>
      <c r="B12" s="218" t="s">
        <v>117</v>
      </c>
      <c r="C12" s="261" t="s">
        <v>118</v>
      </c>
      <c r="D12" s="220" t="s">
        <v>113</v>
      </c>
      <c r="E12" s="226">
        <v>18.54</v>
      </c>
      <c r="F12" s="228">
        <f>H12+J12</f>
        <v>0</v>
      </c>
      <c r="G12" s="229">
        <f>ROUND(E12*F12,2)</f>
        <v>0</v>
      </c>
      <c r="H12" s="229"/>
      <c r="I12" s="229">
        <f>ROUND(E12*H12,2)</f>
        <v>0</v>
      </c>
      <c r="J12" s="229"/>
      <c r="K12" s="229">
        <f>ROUND(E12*J12,2)</f>
        <v>0</v>
      </c>
      <c r="L12" s="229">
        <v>21</v>
      </c>
      <c r="M12" s="229">
        <f>G12*(1+L12/100)</f>
        <v>0</v>
      </c>
      <c r="N12" s="221">
        <v>1.059E-2</v>
      </c>
      <c r="O12" s="221">
        <f>ROUND(E12*N12,5)</f>
        <v>0.19633999999999999</v>
      </c>
      <c r="P12" s="221">
        <v>0</v>
      </c>
      <c r="Q12" s="221">
        <f>ROUND(E12*P12,5)</f>
        <v>0</v>
      </c>
      <c r="R12" s="221"/>
      <c r="S12" s="221"/>
      <c r="T12" s="222">
        <v>0.65</v>
      </c>
      <c r="U12" s="221">
        <f>ROUND(E12*T12,2)</f>
        <v>12.05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114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>
      <c r="A13" s="213" t="s">
        <v>109</v>
      </c>
      <c r="B13" s="219" t="s">
        <v>56</v>
      </c>
      <c r="C13" s="262" t="s">
        <v>57</v>
      </c>
      <c r="D13" s="223"/>
      <c r="E13" s="227"/>
      <c r="F13" s="230"/>
      <c r="G13" s="230">
        <f>SUMIF(AE14:AE14,"&lt;&gt;NOR",G14:G14)</f>
        <v>0</v>
      </c>
      <c r="H13" s="230"/>
      <c r="I13" s="230">
        <f>SUM(I14:I14)</f>
        <v>0</v>
      </c>
      <c r="J13" s="230"/>
      <c r="K13" s="230">
        <f>SUM(K14:K14)</f>
        <v>0</v>
      </c>
      <c r="L13" s="230"/>
      <c r="M13" s="230">
        <f>SUM(M14:M14)</f>
        <v>0</v>
      </c>
      <c r="N13" s="224"/>
      <c r="O13" s="224">
        <f>SUM(O14:O14)</f>
        <v>9.3100000000000006E-3</v>
      </c>
      <c r="P13" s="224"/>
      <c r="Q13" s="224">
        <f>SUM(Q14:Q14)</f>
        <v>0</v>
      </c>
      <c r="R13" s="224"/>
      <c r="S13" s="224"/>
      <c r="T13" s="225"/>
      <c r="U13" s="224">
        <f>SUM(U14:U14)</f>
        <v>2.04</v>
      </c>
      <c r="AE13" t="s">
        <v>110</v>
      </c>
    </row>
    <row r="14" spans="1:60" outlineLevel="1">
      <c r="A14" s="212">
        <v>4</v>
      </c>
      <c r="B14" s="218" t="s">
        <v>119</v>
      </c>
      <c r="C14" s="261" t="s">
        <v>120</v>
      </c>
      <c r="D14" s="220" t="s">
        <v>113</v>
      </c>
      <c r="E14" s="226">
        <v>29.1</v>
      </c>
      <c r="F14" s="228">
        <f>H14+J14</f>
        <v>0</v>
      </c>
      <c r="G14" s="229">
        <f>ROUND(E14*F14,2)</f>
        <v>0</v>
      </c>
      <c r="H14" s="229"/>
      <c r="I14" s="229">
        <f>ROUND(E14*H14,2)</f>
        <v>0</v>
      </c>
      <c r="J14" s="229"/>
      <c r="K14" s="229">
        <f>ROUND(E14*J14,2)</f>
        <v>0</v>
      </c>
      <c r="L14" s="229">
        <v>21</v>
      </c>
      <c r="M14" s="229">
        <f>G14*(1+L14/100)</f>
        <v>0</v>
      </c>
      <c r="N14" s="221">
        <v>3.2000000000000003E-4</v>
      </c>
      <c r="O14" s="221">
        <f>ROUND(E14*N14,5)</f>
        <v>9.3100000000000006E-3</v>
      </c>
      <c r="P14" s="221">
        <v>0</v>
      </c>
      <c r="Q14" s="221">
        <f>ROUND(E14*P14,5)</f>
        <v>0</v>
      </c>
      <c r="R14" s="221"/>
      <c r="S14" s="221"/>
      <c r="T14" s="222">
        <v>7.0000000000000007E-2</v>
      </c>
      <c r="U14" s="221">
        <f>ROUND(E14*T14,2)</f>
        <v>2.04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114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>
      <c r="A15" s="213" t="s">
        <v>109</v>
      </c>
      <c r="B15" s="219" t="s">
        <v>58</v>
      </c>
      <c r="C15" s="262" t="s">
        <v>59</v>
      </c>
      <c r="D15" s="223"/>
      <c r="E15" s="227"/>
      <c r="F15" s="230"/>
      <c r="G15" s="230">
        <f>SUMIF(AE16:AE19,"&lt;&gt;NOR",G16:G19)</f>
        <v>0</v>
      </c>
      <c r="H15" s="230"/>
      <c r="I15" s="230">
        <f>SUM(I16:I19)</f>
        <v>0</v>
      </c>
      <c r="J15" s="230"/>
      <c r="K15" s="230">
        <f>SUM(K16:K19)</f>
        <v>0</v>
      </c>
      <c r="L15" s="230"/>
      <c r="M15" s="230">
        <f>SUM(M16:M19)</f>
        <v>0</v>
      </c>
      <c r="N15" s="224"/>
      <c r="O15" s="224">
        <f>SUM(O16:O19)</f>
        <v>1.58707</v>
      </c>
      <c r="P15" s="224"/>
      <c r="Q15" s="224">
        <f>SUM(Q16:Q19)</f>
        <v>0</v>
      </c>
      <c r="R15" s="224"/>
      <c r="S15" s="224"/>
      <c r="T15" s="225"/>
      <c r="U15" s="224">
        <f>SUM(U16:U19)</f>
        <v>35.57</v>
      </c>
      <c r="AE15" t="s">
        <v>110</v>
      </c>
    </row>
    <row r="16" spans="1:60" outlineLevel="1">
      <c r="A16" s="212">
        <v>5</v>
      </c>
      <c r="B16" s="218" t="s">
        <v>121</v>
      </c>
      <c r="C16" s="261" t="s">
        <v>122</v>
      </c>
      <c r="D16" s="220" t="s">
        <v>113</v>
      </c>
      <c r="E16" s="226">
        <v>29.1</v>
      </c>
      <c r="F16" s="228">
        <f>H16+J16</f>
        <v>0</v>
      </c>
      <c r="G16" s="229">
        <f>ROUND(E16*F16,2)</f>
        <v>0</v>
      </c>
      <c r="H16" s="229"/>
      <c r="I16" s="229">
        <f>ROUND(E16*H16,2)</f>
        <v>0</v>
      </c>
      <c r="J16" s="229"/>
      <c r="K16" s="229">
        <f>ROUND(E16*J16,2)</f>
        <v>0</v>
      </c>
      <c r="L16" s="229">
        <v>21</v>
      </c>
      <c r="M16" s="229">
        <f>G16*(1+L16/100)</f>
        <v>0</v>
      </c>
      <c r="N16" s="221">
        <v>4.4139999999999999E-2</v>
      </c>
      <c r="O16" s="221">
        <f>ROUND(E16*N16,5)</f>
        <v>1.28447</v>
      </c>
      <c r="P16" s="221">
        <v>0</v>
      </c>
      <c r="Q16" s="221">
        <f>ROUND(E16*P16,5)</f>
        <v>0</v>
      </c>
      <c r="R16" s="221"/>
      <c r="S16" s="221"/>
      <c r="T16" s="222">
        <v>0.504</v>
      </c>
      <c r="U16" s="221">
        <f>ROUND(E16*T16,2)</f>
        <v>14.67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114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outlineLevel="1">
      <c r="A17" s="212">
        <v>6</v>
      </c>
      <c r="B17" s="218" t="s">
        <v>123</v>
      </c>
      <c r="C17" s="261" t="s">
        <v>124</v>
      </c>
      <c r="D17" s="220" t="s">
        <v>113</v>
      </c>
      <c r="E17" s="226">
        <v>29.1</v>
      </c>
      <c r="F17" s="228">
        <f>H17+J17</f>
        <v>0</v>
      </c>
      <c r="G17" s="229">
        <f>ROUND(E17*F17,2)</f>
        <v>0</v>
      </c>
      <c r="H17" s="229"/>
      <c r="I17" s="229">
        <f>ROUND(E17*H17,2)</f>
        <v>0</v>
      </c>
      <c r="J17" s="229"/>
      <c r="K17" s="229">
        <f>ROUND(E17*J17,2)</f>
        <v>0</v>
      </c>
      <c r="L17" s="229">
        <v>21</v>
      </c>
      <c r="M17" s="229">
        <f>G17*(1+L17/100)</f>
        <v>0</v>
      </c>
      <c r="N17" s="221">
        <v>6.3499999999999997E-3</v>
      </c>
      <c r="O17" s="221">
        <f>ROUND(E17*N17,5)</f>
        <v>0.18479000000000001</v>
      </c>
      <c r="P17" s="221">
        <v>0</v>
      </c>
      <c r="Q17" s="221">
        <f>ROUND(E17*P17,5)</f>
        <v>0</v>
      </c>
      <c r="R17" s="221"/>
      <c r="S17" s="221"/>
      <c r="T17" s="222">
        <v>0.31900000000000001</v>
      </c>
      <c r="U17" s="221">
        <f>ROUND(E17*T17,2)</f>
        <v>9.2799999999999994</v>
      </c>
      <c r="V17" s="211"/>
      <c r="W17" s="211"/>
      <c r="X17" s="211"/>
      <c r="Y17" s="211"/>
      <c r="Z17" s="211"/>
      <c r="AA17" s="211"/>
      <c r="AB17" s="211"/>
      <c r="AC17" s="211"/>
      <c r="AD17" s="211"/>
      <c r="AE17" s="211" t="s">
        <v>114</v>
      </c>
      <c r="AF17" s="211"/>
      <c r="AG17" s="211"/>
      <c r="AH17" s="211"/>
      <c r="AI17" s="211"/>
      <c r="AJ17" s="211"/>
      <c r="AK17" s="211"/>
      <c r="AL17" s="211"/>
      <c r="AM17" s="211"/>
      <c r="AN17" s="211"/>
      <c r="AO17" s="211"/>
      <c r="AP17" s="211"/>
      <c r="AQ17" s="211"/>
      <c r="AR17" s="211"/>
      <c r="AS17" s="211"/>
      <c r="AT17" s="211"/>
      <c r="AU17" s="211"/>
      <c r="AV17" s="211"/>
      <c r="AW17" s="211"/>
      <c r="AX17" s="211"/>
      <c r="AY17" s="211"/>
      <c r="AZ17" s="211"/>
      <c r="BA17" s="211"/>
      <c r="BB17" s="211"/>
      <c r="BC17" s="211"/>
      <c r="BD17" s="211"/>
      <c r="BE17" s="211"/>
      <c r="BF17" s="211"/>
      <c r="BG17" s="211"/>
      <c r="BH17" s="211"/>
    </row>
    <row r="18" spans="1:60" ht="20.399999999999999" outlineLevel="1">
      <c r="A18" s="212">
        <v>7</v>
      </c>
      <c r="B18" s="218" t="s">
        <v>125</v>
      </c>
      <c r="C18" s="261" t="s">
        <v>126</v>
      </c>
      <c r="D18" s="220" t="s">
        <v>113</v>
      </c>
      <c r="E18" s="226">
        <v>29.1</v>
      </c>
      <c r="F18" s="228">
        <f>H18+J18</f>
        <v>0</v>
      </c>
      <c r="G18" s="229">
        <f>ROUND(E18*F18,2)</f>
        <v>0</v>
      </c>
      <c r="H18" s="229"/>
      <c r="I18" s="229">
        <f>ROUND(E18*H18,2)</f>
        <v>0</v>
      </c>
      <c r="J18" s="229"/>
      <c r="K18" s="229">
        <f>ROUND(E18*J18,2)</f>
        <v>0</v>
      </c>
      <c r="L18" s="229">
        <v>21</v>
      </c>
      <c r="M18" s="229">
        <f>G18*(1+L18/100)</f>
        <v>0</v>
      </c>
      <c r="N18" s="221">
        <v>3.6700000000000001E-3</v>
      </c>
      <c r="O18" s="221">
        <f>ROUND(E18*N18,5)</f>
        <v>0.10680000000000001</v>
      </c>
      <c r="P18" s="221">
        <v>0</v>
      </c>
      <c r="Q18" s="221">
        <f>ROUND(E18*P18,5)</f>
        <v>0</v>
      </c>
      <c r="R18" s="221"/>
      <c r="S18" s="221"/>
      <c r="T18" s="222">
        <v>0.36199999999999999</v>
      </c>
      <c r="U18" s="221">
        <f>ROUND(E18*T18,2)</f>
        <v>10.53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114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ht="20.399999999999999" outlineLevel="1">
      <c r="A19" s="212">
        <v>8</v>
      </c>
      <c r="B19" s="218" t="s">
        <v>127</v>
      </c>
      <c r="C19" s="261" t="s">
        <v>128</v>
      </c>
      <c r="D19" s="220" t="s">
        <v>129</v>
      </c>
      <c r="E19" s="226">
        <v>3</v>
      </c>
      <c r="F19" s="228">
        <f>H19+J19</f>
        <v>0</v>
      </c>
      <c r="G19" s="229">
        <f>ROUND(E19*F19,2)</f>
        <v>0</v>
      </c>
      <c r="H19" s="229"/>
      <c r="I19" s="229">
        <f>ROUND(E19*H19,2)</f>
        <v>0</v>
      </c>
      <c r="J19" s="229"/>
      <c r="K19" s="229">
        <f>ROUND(E19*J19,2)</f>
        <v>0</v>
      </c>
      <c r="L19" s="229">
        <v>21</v>
      </c>
      <c r="M19" s="229">
        <f>G19*(1+L19/100)</f>
        <v>0</v>
      </c>
      <c r="N19" s="221">
        <v>3.6700000000000001E-3</v>
      </c>
      <c r="O19" s="221">
        <f>ROUND(E19*N19,5)</f>
        <v>1.1010000000000001E-2</v>
      </c>
      <c r="P19" s="221">
        <v>0</v>
      </c>
      <c r="Q19" s="221">
        <f>ROUND(E19*P19,5)</f>
        <v>0</v>
      </c>
      <c r="R19" s="221"/>
      <c r="S19" s="221"/>
      <c r="T19" s="222">
        <v>0.36199999999999999</v>
      </c>
      <c r="U19" s="221">
        <f>ROUND(E19*T19,2)</f>
        <v>1.0900000000000001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130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>
      <c r="A20" s="213" t="s">
        <v>109</v>
      </c>
      <c r="B20" s="219" t="s">
        <v>60</v>
      </c>
      <c r="C20" s="262" t="s">
        <v>61</v>
      </c>
      <c r="D20" s="223"/>
      <c r="E20" s="227"/>
      <c r="F20" s="230"/>
      <c r="G20" s="230">
        <f>SUMIF(AE21:AE22,"&lt;&gt;NOR",G21:G22)</f>
        <v>0</v>
      </c>
      <c r="H20" s="230"/>
      <c r="I20" s="230">
        <f>SUM(I21:I22)</f>
        <v>0</v>
      </c>
      <c r="J20" s="230"/>
      <c r="K20" s="230">
        <f>SUM(K21:K22)</f>
        <v>0</v>
      </c>
      <c r="L20" s="230"/>
      <c r="M20" s="230">
        <f>SUM(M21:M22)</f>
        <v>0</v>
      </c>
      <c r="N20" s="224"/>
      <c r="O20" s="224">
        <f>SUM(O21:O22)</f>
        <v>0.32906999999999997</v>
      </c>
      <c r="P20" s="224"/>
      <c r="Q20" s="224">
        <f>SUM(Q21:Q22)</f>
        <v>0</v>
      </c>
      <c r="R20" s="224"/>
      <c r="S20" s="224"/>
      <c r="T20" s="225"/>
      <c r="U20" s="224">
        <f>SUM(U21:U22)</f>
        <v>20.46</v>
      </c>
      <c r="AE20" t="s">
        <v>110</v>
      </c>
    </row>
    <row r="21" spans="1:60" ht="20.399999999999999" outlineLevel="1">
      <c r="A21" s="212">
        <v>9</v>
      </c>
      <c r="B21" s="218" t="s">
        <v>131</v>
      </c>
      <c r="C21" s="261" t="s">
        <v>132</v>
      </c>
      <c r="D21" s="220" t="s">
        <v>133</v>
      </c>
      <c r="E21" s="226">
        <v>3</v>
      </c>
      <c r="F21" s="228">
        <f>H21+J21</f>
        <v>0</v>
      </c>
      <c r="G21" s="229">
        <f>ROUND(E21*F21,2)</f>
        <v>0</v>
      </c>
      <c r="H21" s="229"/>
      <c r="I21" s="229">
        <f>ROUND(E21*H21,2)</f>
        <v>0</v>
      </c>
      <c r="J21" s="229"/>
      <c r="K21" s="229">
        <f>ROUND(E21*J21,2)</f>
        <v>0</v>
      </c>
      <c r="L21" s="229">
        <v>21</v>
      </c>
      <c r="M21" s="229">
        <f>G21*(1+L21/100)</f>
        <v>0</v>
      </c>
      <c r="N21" s="221">
        <v>2.8969999999999999E-2</v>
      </c>
      <c r="O21" s="221">
        <f>ROUND(E21*N21,5)</f>
        <v>8.6910000000000001E-2</v>
      </c>
      <c r="P21" s="221">
        <v>0</v>
      </c>
      <c r="Q21" s="221">
        <f>ROUND(E21*P21,5)</f>
        <v>0</v>
      </c>
      <c r="R21" s="221"/>
      <c r="S21" s="221"/>
      <c r="T21" s="222">
        <v>1.86</v>
      </c>
      <c r="U21" s="221">
        <f>ROUND(E21*T21,2)</f>
        <v>5.58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114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ht="20.399999999999999" outlineLevel="1">
      <c r="A22" s="212">
        <v>10</v>
      </c>
      <c r="B22" s="218" t="s">
        <v>134</v>
      </c>
      <c r="C22" s="261" t="s">
        <v>135</v>
      </c>
      <c r="D22" s="220" t="s">
        <v>133</v>
      </c>
      <c r="E22" s="226">
        <v>8</v>
      </c>
      <c r="F22" s="228">
        <f>H22+J22</f>
        <v>0</v>
      </c>
      <c r="G22" s="229">
        <f>ROUND(E22*F22,2)</f>
        <v>0</v>
      </c>
      <c r="H22" s="229"/>
      <c r="I22" s="229">
        <f>ROUND(E22*H22,2)</f>
        <v>0</v>
      </c>
      <c r="J22" s="229"/>
      <c r="K22" s="229">
        <f>ROUND(E22*J22,2)</f>
        <v>0</v>
      </c>
      <c r="L22" s="229">
        <v>21</v>
      </c>
      <c r="M22" s="229">
        <f>G22*(1+L22/100)</f>
        <v>0</v>
      </c>
      <c r="N22" s="221">
        <v>3.0269999999999998E-2</v>
      </c>
      <c r="O22" s="221">
        <f>ROUND(E22*N22,5)</f>
        <v>0.24215999999999999</v>
      </c>
      <c r="P22" s="221">
        <v>0</v>
      </c>
      <c r="Q22" s="221">
        <f>ROUND(E22*P22,5)</f>
        <v>0</v>
      </c>
      <c r="R22" s="221"/>
      <c r="S22" s="221"/>
      <c r="T22" s="222">
        <v>1.86</v>
      </c>
      <c r="U22" s="221">
        <f>ROUND(E22*T22,2)</f>
        <v>14.88</v>
      </c>
      <c r="V22" s="211"/>
      <c r="W22" s="211"/>
      <c r="X22" s="211"/>
      <c r="Y22" s="211"/>
      <c r="Z22" s="211"/>
      <c r="AA22" s="211"/>
      <c r="AB22" s="211"/>
      <c r="AC22" s="211"/>
      <c r="AD22" s="211"/>
      <c r="AE22" s="211" t="s">
        <v>114</v>
      </c>
      <c r="AF22" s="211"/>
      <c r="AG22" s="211"/>
      <c r="AH22" s="211"/>
      <c r="AI22" s="211"/>
      <c r="AJ22" s="211"/>
      <c r="AK22" s="211"/>
      <c r="AL22" s="211"/>
      <c r="AM22" s="211"/>
      <c r="AN22" s="211"/>
      <c r="AO22" s="211"/>
      <c r="AP22" s="211"/>
      <c r="AQ22" s="211"/>
      <c r="AR22" s="211"/>
      <c r="AS22" s="211"/>
      <c r="AT22" s="211"/>
      <c r="AU22" s="211"/>
      <c r="AV22" s="211"/>
      <c r="AW22" s="211"/>
      <c r="AX22" s="211"/>
      <c r="AY22" s="211"/>
      <c r="AZ22" s="211"/>
      <c r="BA22" s="211"/>
      <c r="BB22" s="211"/>
      <c r="BC22" s="211"/>
      <c r="BD22" s="211"/>
      <c r="BE22" s="211"/>
      <c r="BF22" s="211"/>
      <c r="BG22" s="211"/>
      <c r="BH22" s="211"/>
    </row>
    <row r="23" spans="1:60">
      <c r="A23" s="213" t="s">
        <v>109</v>
      </c>
      <c r="B23" s="219" t="s">
        <v>62</v>
      </c>
      <c r="C23" s="262" t="s">
        <v>63</v>
      </c>
      <c r="D23" s="223"/>
      <c r="E23" s="227"/>
      <c r="F23" s="230"/>
      <c r="G23" s="230">
        <f>SUMIF(AE24:AE25,"&lt;&gt;NOR",G24:G25)</f>
        <v>0</v>
      </c>
      <c r="H23" s="230"/>
      <c r="I23" s="230">
        <f>SUM(I24:I25)</f>
        <v>0</v>
      </c>
      <c r="J23" s="230"/>
      <c r="K23" s="230">
        <f>SUM(K24:K25)</f>
        <v>0</v>
      </c>
      <c r="L23" s="230"/>
      <c r="M23" s="230">
        <f>SUM(M24:M25)</f>
        <v>0</v>
      </c>
      <c r="N23" s="224"/>
      <c r="O23" s="224">
        <f>SUM(O24:O25)</f>
        <v>1.112E-2</v>
      </c>
      <c r="P23" s="224"/>
      <c r="Q23" s="224">
        <f>SUM(Q24:Q25)</f>
        <v>0.72199999999999998</v>
      </c>
      <c r="R23" s="224"/>
      <c r="S23" s="224"/>
      <c r="T23" s="225"/>
      <c r="U23" s="224">
        <f>SUM(U24:U25)</f>
        <v>9.4700000000000006</v>
      </c>
      <c r="AE23" t="s">
        <v>110</v>
      </c>
    </row>
    <row r="24" spans="1:60" outlineLevel="1">
      <c r="A24" s="212">
        <v>11</v>
      </c>
      <c r="B24" s="218" t="s">
        <v>136</v>
      </c>
      <c r="C24" s="261" t="s">
        <v>137</v>
      </c>
      <c r="D24" s="220" t="s">
        <v>133</v>
      </c>
      <c r="E24" s="226">
        <v>11</v>
      </c>
      <c r="F24" s="228">
        <f>H24+J24</f>
        <v>0</v>
      </c>
      <c r="G24" s="229">
        <f>ROUND(E24*F24,2)</f>
        <v>0</v>
      </c>
      <c r="H24" s="229"/>
      <c r="I24" s="229">
        <f>ROUND(E24*H24,2)</f>
        <v>0</v>
      </c>
      <c r="J24" s="229"/>
      <c r="K24" s="229">
        <f>ROUND(E24*J24,2)</f>
        <v>0</v>
      </c>
      <c r="L24" s="229">
        <v>21</v>
      </c>
      <c r="M24" s="229">
        <f>G24*(1+L24/100)</f>
        <v>0</v>
      </c>
      <c r="N24" s="221">
        <v>0</v>
      </c>
      <c r="O24" s="221">
        <f>ROUND(E24*N24,5)</f>
        <v>0</v>
      </c>
      <c r="P24" s="221">
        <v>0</v>
      </c>
      <c r="Q24" s="221">
        <f>ROUND(E24*P24,5)</f>
        <v>0</v>
      </c>
      <c r="R24" s="221"/>
      <c r="S24" s="221"/>
      <c r="T24" s="222">
        <v>0.05</v>
      </c>
      <c r="U24" s="221">
        <f>ROUND(E24*T24,2)</f>
        <v>0.55000000000000004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114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>
      <c r="A25" s="212">
        <v>12</v>
      </c>
      <c r="B25" s="218" t="s">
        <v>138</v>
      </c>
      <c r="C25" s="261" t="s">
        <v>139</v>
      </c>
      <c r="D25" s="220" t="s">
        <v>113</v>
      </c>
      <c r="E25" s="226">
        <v>9.5</v>
      </c>
      <c r="F25" s="228">
        <f>H25+J25</f>
        <v>0</v>
      </c>
      <c r="G25" s="229">
        <f>ROUND(E25*F25,2)</f>
        <v>0</v>
      </c>
      <c r="H25" s="229"/>
      <c r="I25" s="229">
        <f>ROUND(E25*H25,2)</f>
        <v>0</v>
      </c>
      <c r="J25" s="229"/>
      <c r="K25" s="229">
        <f>ROUND(E25*J25,2)</f>
        <v>0</v>
      </c>
      <c r="L25" s="229">
        <v>21</v>
      </c>
      <c r="M25" s="229">
        <f>G25*(1+L25/100)</f>
        <v>0</v>
      </c>
      <c r="N25" s="221">
        <v>1.17E-3</v>
      </c>
      <c r="O25" s="221">
        <f>ROUND(E25*N25,5)</f>
        <v>1.112E-2</v>
      </c>
      <c r="P25" s="221">
        <v>7.5999999999999998E-2</v>
      </c>
      <c r="Q25" s="221">
        <f>ROUND(E25*P25,5)</f>
        <v>0.72199999999999998</v>
      </c>
      <c r="R25" s="221"/>
      <c r="S25" s="221"/>
      <c r="T25" s="222">
        <v>0.93899999999999995</v>
      </c>
      <c r="U25" s="221">
        <f>ROUND(E25*T25,2)</f>
        <v>8.92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114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>
      <c r="A26" s="213" t="s">
        <v>109</v>
      </c>
      <c r="B26" s="219" t="s">
        <v>64</v>
      </c>
      <c r="C26" s="262" t="s">
        <v>65</v>
      </c>
      <c r="D26" s="223"/>
      <c r="E26" s="227"/>
      <c r="F26" s="230"/>
      <c r="G26" s="230">
        <f>SUMIF(AE27:AE27,"&lt;&gt;NOR",G27:G27)</f>
        <v>0</v>
      </c>
      <c r="H26" s="230"/>
      <c r="I26" s="230">
        <f>SUM(I27:I27)</f>
        <v>0</v>
      </c>
      <c r="J26" s="230"/>
      <c r="K26" s="230">
        <f>SUM(K27:K27)</f>
        <v>0</v>
      </c>
      <c r="L26" s="230"/>
      <c r="M26" s="230">
        <f>SUM(M27:M27)</f>
        <v>0</v>
      </c>
      <c r="N26" s="224"/>
      <c r="O26" s="224">
        <f>SUM(O27:O27)</f>
        <v>0</v>
      </c>
      <c r="P26" s="224"/>
      <c r="Q26" s="224">
        <f>SUM(Q27:Q27)</f>
        <v>9.1759199999999996</v>
      </c>
      <c r="R26" s="224"/>
      <c r="S26" s="224"/>
      <c r="T26" s="225"/>
      <c r="U26" s="224">
        <f>SUM(U27:U27)</f>
        <v>66.040000000000006</v>
      </c>
      <c r="AE26" t="s">
        <v>110</v>
      </c>
    </row>
    <row r="27" spans="1:60" outlineLevel="1">
      <c r="A27" s="212">
        <v>13</v>
      </c>
      <c r="B27" s="218" t="s">
        <v>140</v>
      </c>
      <c r="C27" s="261" t="s">
        <v>141</v>
      </c>
      <c r="D27" s="220" t="s">
        <v>113</v>
      </c>
      <c r="E27" s="226">
        <v>134.94</v>
      </c>
      <c r="F27" s="228">
        <f>H27+J27</f>
        <v>0</v>
      </c>
      <c r="G27" s="229">
        <f>ROUND(E27*F27,2)</f>
        <v>0</v>
      </c>
      <c r="H27" s="229"/>
      <c r="I27" s="229">
        <f>ROUND(E27*H27,2)</f>
        <v>0</v>
      </c>
      <c r="J27" s="229"/>
      <c r="K27" s="229">
        <f>ROUND(E27*J27,2)</f>
        <v>0</v>
      </c>
      <c r="L27" s="229">
        <v>21</v>
      </c>
      <c r="M27" s="229">
        <f>G27*(1+L27/100)</f>
        <v>0</v>
      </c>
      <c r="N27" s="221">
        <v>0</v>
      </c>
      <c r="O27" s="221">
        <f>ROUND(E27*N27,5)</f>
        <v>0</v>
      </c>
      <c r="P27" s="221">
        <v>6.8000000000000005E-2</v>
      </c>
      <c r="Q27" s="221">
        <f>ROUND(E27*P27,5)</f>
        <v>9.1759199999999996</v>
      </c>
      <c r="R27" s="221"/>
      <c r="S27" s="221"/>
      <c r="T27" s="222">
        <v>0.48937999999999998</v>
      </c>
      <c r="U27" s="221">
        <f>ROUND(E27*T27,2)</f>
        <v>66.040000000000006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130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>
      <c r="A28" s="213" t="s">
        <v>109</v>
      </c>
      <c r="B28" s="219" t="s">
        <v>66</v>
      </c>
      <c r="C28" s="262" t="s">
        <v>67</v>
      </c>
      <c r="D28" s="223"/>
      <c r="E28" s="227"/>
      <c r="F28" s="230"/>
      <c r="G28" s="230">
        <f>SUMIF(AE29:AE29,"&lt;&gt;NOR",G29:G29)</f>
        <v>0</v>
      </c>
      <c r="H28" s="230"/>
      <c r="I28" s="230">
        <f>SUM(I29:I29)</f>
        <v>0</v>
      </c>
      <c r="J28" s="230"/>
      <c r="K28" s="230">
        <f>SUM(K29:K29)</f>
        <v>0</v>
      </c>
      <c r="L28" s="230"/>
      <c r="M28" s="230">
        <f>SUM(M29:M29)</f>
        <v>0</v>
      </c>
      <c r="N28" s="224"/>
      <c r="O28" s="224">
        <f>SUM(O29:O29)</f>
        <v>0</v>
      </c>
      <c r="P28" s="224"/>
      <c r="Q28" s="224">
        <f>SUM(Q29:Q29)</f>
        <v>0</v>
      </c>
      <c r="R28" s="224"/>
      <c r="S28" s="224"/>
      <c r="T28" s="225"/>
      <c r="U28" s="224">
        <f>SUM(U29:U29)</f>
        <v>9.74</v>
      </c>
      <c r="AE28" t="s">
        <v>110</v>
      </c>
    </row>
    <row r="29" spans="1:60" outlineLevel="1">
      <c r="A29" s="212">
        <v>14</v>
      </c>
      <c r="B29" s="218" t="s">
        <v>142</v>
      </c>
      <c r="C29" s="261" t="s">
        <v>143</v>
      </c>
      <c r="D29" s="220" t="s">
        <v>144</v>
      </c>
      <c r="E29" s="226">
        <v>3.78</v>
      </c>
      <c r="F29" s="228">
        <f>H29+J29</f>
        <v>0</v>
      </c>
      <c r="G29" s="229">
        <f>ROUND(E29*F29,2)</f>
        <v>0</v>
      </c>
      <c r="H29" s="229"/>
      <c r="I29" s="229">
        <f>ROUND(E29*H29,2)</f>
        <v>0</v>
      </c>
      <c r="J29" s="229"/>
      <c r="K29" s="229">
        <f>ROUND(E29*J29,2)</f>
        <v>0</v>
      </c>
      <c r="L29" s="229">
        <v>21</v>
      </c>
      <c r="M29" s="229">
        <f>G29*(1+L29/100)</f>
        <v>0</v>
      </c>
      <c r="N29" s="221">
        <v>0</v>
      </c>
      <c r="O29" s="221">
        <f>ROUND(E29*N29,5)</f>
        <v>0</v>
      </c>
      <c r="P29" s="221">
        <v>0</v>
      </c>
      <c r="Q29" s="221">
        <f>ROUND(E29*P29,5)</f>
        <v>0</v>
      </c>
      <c r="R29" s="221"/>
      <c r="S29" s="221"/>
      <c r="T29" s="222">
        <v>2.577</v>
      </c>
      <c r="U29" s="221">
        <f>ROUND(E29*T29,2)</f>
        <v>9.74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114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>
      <c r="A30" s="213" t="s">
        <v>109</v>
      </c>
      <c r="B30" s="219" t="s">
        <v>68</v>
      </c>
      <c r="C30" s="262" t="s">
        <v>69</v>
      </c>
      <c r="D30" s="223"/>
      <c r="E30" s="227"/>
      <c r="F30" s="230"/>
      <c r="G30" s="230">
        <f>SUMIF(AE31:AE32,"&lt;&gt;NOR",G31:G32)</f>
        <v>0</v>
      </c>
      <c r="H30" s="230"/>
      <c r="I30" s="230">
        <f>SUM(I31:I32)</f>
        <v>0</v>
      </c>
      <c r="J30" s="230"/>
      <c r="K30" s="230">
        <f>SUM(K31:K32)</f>
        <v>0</v>
      </c>
      <c r="L30" s="230"/>
      <c r="M30" s="230">
        <f>SUM(M31:M32)</f>
        <v>0</v>
      </c>
      <c r="N30" s="224"/>
      <c r="O30" s="224">
        <f>SUM(O31:O32)</f>
        <v>0.12053999999999999</v>
      </c>
      <c r="P30" s="224"/>
      <c r="Q30" s="224">
        <f>SUM(Q31:Q32)</f>
        <v>0</v>
      </c>
      <c r="R30" s="224"/>
      <c r="S30" s="224"/>
      <c r="T30" s="225"/>
      <c r="U30" s="224">
        <f>SUM(U31:U32)</f>
        <v>3.38</v>
      </c>
      <c r="AE30" t="s">
        <v>110</v>
      </c>
    </row>
    <row r="31" spans="1:60" ht="20.399999999999999" outlineLevel="1">
      <c r="A31" s="212">
        <v>15</v>
      </c>
      <c r="B31" s="218" t="s">
        <v>145</v>
      </c>
      <c r="C31" s="261" t="s">
        <v>146</v>
      </c>
      <c r="D31" s="220" t="s">
        <v>129</v>
      </c>
      <c r="E31" s="226">
        <v>1</v>
      </c>
      <c r="F31" s="228">
        <f>H31+J31</f>
        <v>0</v>
      </c>
      <c r="G31" s="229">
        <f>ROUND(E31*F31,2)</f>
        <v>0</v>
      </c>
      <c r="H31" s="229"/>
      <c r="I31" s="229">
        <f>ROUND(E31*H31,2)</f>
        <v>0</v>
      </c>
      <c r="J31" s="229"/>
      <c r="K31" s="229">
        <f>ROUND(E31*J31,2)</f>
        <v>0</v>
      </c>
      <c r="L31" s="229">
        <v>21</v>
      </c>
      <c r="M31" s="229">
        <f>G31*(1+L31/100)</f>
        <v>0</v>
      </c>
      <c r="N31" s="221">
        <v>6.0269999999999997E-2</v>
      </c>
      <c r="O31" s="221">
        <f>ROUND(E31*N31,5)</f>
        <v>6.0269999999999997E-2</v>
      </c>
      <c r="P31" s="221">
        <v>0</v>
      </c>
      <c r="Q31" s="221">
        <f>ROUND(E31*P31,5)</f>
        <v>0</v>
      </c>
      <c r="R31" s="221"/>
      <c r="S31" s="221"/>
      <c r="T31" s="222">
        <v>1.694</v>
      </c>
      <c r="U31" s="221">
        <f>ROUND(E31*T31,2)</f>
        <v>1.69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114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>
      <c r="A32" s="212">
        <v>16</v>
      </c>
      <c r="B32" s="218" t="s">
        <v>147</v>
      </c>
      <c r="C32" s="261" t="s">
        <v>148</v>
      </c>
      <c r="D32" s="220" t="s">
        <v>129</v>
      </c>
      <c r="E32" s="226">
        <v>1</v>
      </c>
      <c r="F32" s="228">
        <f>H32+J32</f>
        <v>0</v>
      </c>
      <c r="G32" s="229">
        <f>ROUND(E32*F32,2)</f>
        <v>0</v>
      </c>
      <c r="H32" s="229"/>
      <c r="I32" s="229">
        <f>ROUND(E32*H32,2)</f>
        <v>0</v>
      </c>
      <c r="J32" s="229"/>
      <c r="K32" s="229">
        <f>ROUND(E32*J32,2)</f>
        <v>0</v>
      </c>
      <c r="L32" s="229">
        <v>21</v>
      </c>
      <c r="M32" s="229">
        <f>G32*(1+L32/100)</f>
        <v>0</v>
      </c>
      <c r="N32" s="221">
        <v>6.0269999999999997E-2</v>
      </c>
      <c r="O32" s="221">
        <f>ROUND(E32*N32,5)</f>
        <v>6.0269999999999997E-2</v>
      </c>
      <c r="P32" s="221">
        <v>0</v>
      </c>
      <c r="Q32" s="221">
        <f>ROUND(E32*P32,5)</f>
        <v>0</v>
      </c>
      <c r="R32" s="221"/>
      <c r="S32" s="221"/>
      <c r="T32" s="222">
        <v>1.694</v>
      </c>
      <c r="U32" s="221">
        <f>ROUND(E32*T32,2)</f>
        <v>1.69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114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>
      <c r="A33" s="213" t="s">
        <v>109</v>
      </c>
      <c r="B33" s="219" t="s">
        <v>70</v>
      </c>
      <c r="C33" s="262" t="s">
        <v>71</v>
      </c>
      <c r="D33" s="223"/>
      <c r="E33" s="227"/>
      <c r="F33" s="230"/>
      <c r="G33" s="230">
        <f>SUMIF(AE34:AE42,"&lt;&gt;NOR",G34:G42)</f>
        <v>0</v>
      </c>
      <c r="H33" s="230"/>
      <c r="I33" s="230">
        <f>SUM(I34:I42)</f>
        <v>0</v>
      </c>
      <c r="J33" s="230"/>
      <c r="K33" s="230">
        <f>SUM(K34:K42)</f>
        <v>0</v>
      </c>
      <c r="L33" s="230"/>
      <c r="M33" s="230">
        <f>SUM(M34:M42)</f>
        <v>0</v>
      </c>
      <c r="N33" s="224"/>
      <c r="O33" s="224">
        <f>SUM(O34:O42)</f>
        <v>0.12795999999999999</v>
      </c>
      <c r="P33" s="224"/>
      <c r="Q33" s="224">
        <f>SUM(Q34:Q42)</f>
        <v>0.26279000000000002</v>
      </c>
      <c r="R33" s="224"/>
      <c r="S33" s="224"/>
      <c r="T33" s="225"/>
      <c r="U33" s="224">
        <f>SUM(U34:U42)</f>
        <v>38.909999999999997</v>
      </c>
      <c r="AE33" t="s">
        <v>110</v>
      </c>
    </row>
    <row r="34" spans="1:60" outlineLevel="1">
      <c r="A34" s="212">
        <v>17</v>
      </c>
      <c r="B34" s="218" t="s">
        <v>149</v>
      </c>
      <c r="C34" s="261" t="s">
        <v>150</v>
      </c>
      <c r="D34" s="220" t="s">
        <v>133</v>
      </c>
      <c r="E34" s="226">
        <v>7</v>
      </c>
      <c r="F34" s="228">
        <f>H34+J34</f>
        <v>0</v>
      </c>
      <c r="G34" s="229">
        <f>ROUND(E34*F34,2)</f>
        <v>0</v>
      </c>
      <c r="H34" s="229"/>
      <c r="I34" s="229">
        <f>ROUND(E34*H34,2)</f>
        <v>0</v>
      </c>
      <c r="J34" s="229"/>
      <c r="K34" s="229">
        <f>ROUND(E34*J34,2)</f>
        <v>0</v>
      </c>
      <c r="L34" s="229">
        <v>21</v>
      </c>
      <c r="M34" s="229">
        <f>G34*(1+L34/100)</f>
        <v>0</v>
      </c>
      <c r="N34" s="221">
        <v>0</v>
      </c>
      <c r="O34" s="221">
        <f>ROUND(E34*N34,5)</f>
        <v>0</v>
      </c>
      <c r="P34" s="221">
        <v>1.933E-2</v>
      </c>
      <c r="Q34" s="221">
        <f>ROUND(E34*P34,5)</f>
        <v>0.13531000000000001</v>
      </c>
      <c r="R34" s="221"/>
      <c r="S34" s="221"/>
      <c r="T34" s="222">
        <v>0.64383000000000001</v>
      </c>
      <c r="U34" s="221">
        <f>ROUND(E34*T34,2)</f>
        <v>4.51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130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>
      <c r="A35" s="212">
        <v>18</v>
      </c>
      <c r="B35" s="218" t="s">
        <v>151</v>
      </c>
      <c r="C35" s="261" t="s">
        <v>152</v>
      </c>
      <c r="D35" s="220" t="s">
        <v>133</v>
      </c>
      <c r="E35" s="226">
        <v>4</v>
      </c>
      <c r="F35" s="228">
        <f>H35+J35</f>
        <v>0</v>
      </c>
      <c r="G35" s="229">
        <f>ROUND(E35*F35,2)</f>
        <v>0</v>
      </c>
      <c r="H35" s="229"/>
      <c r="I35" s="229">
        <f>ROUND(E35*H35,2)</f>
        <v>0</v>
      </c>
      <c r="J35" s="229"/>
      <c r="K35" s="229">
        <f>ROUND(E35*J35,2)</f>
        <v>0</v>
      </c>
      <c r="L35" s="229">
        <v>21</v>
      </c>
      <c r="M35" s="229">
        <f>G35*(1+L35/100)</f>
        <v>0</v>
      </c>
      <c r="N35" s="221">
        <v>0</v>
      </c>
      <c r="O35" s="221">
        <f>ROUND(E35*N35,5)</f>
        <v>0</v>
      </c>
      <c r="P35" s="221">
        <v>3.1870000000000002E-2</v>
      </c>
      <c r="Q35" s="221">
        <f>ROUND(E35*P35,5)</f>
        <v>0.12748000000000001</v>
      </c>
      <c r="R35" s="221"/>
      <c r="S35" s="221"/>
      <c r="T35" s="222">
        <v>0.89376</v>
      </c>
      <c r="U35" s="221">
        <f>ROUND(E35*T35,2)</f>
        <v>3.58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130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>
      <c r="A36" s="212">
        <v>19</v>
      </c>
      <c r="B36" s="218" t="s">
        <v>153</v>
      </c>
      <c r="C36" s="261" t="s">
        <v>154</v>
      </c>
      <c r="D36" s="220" t="s">
        <v>133</v>
      </c>
      <c r="E36" s="226">
        <v>6</v>
      </c>
      <c r="F36" s="228">
        <f>H36+J36</f>
        <v>0</v>
      </c>
      <c r="G36" s="229">
        <f>ROUND(E36*F36,2)</f>
        <v>0</v>
      </c>
      <c r="H36" s="229"/>
      <c r="I36" s="229">
        <f>ROUND(E36*H36,2)</f>
        <v>0</v>
      </c>
      <c r="J36" s="229"/>
      <c r="K36" s="229">
        <f>ROUND(E36*J36,2)</f>
        <v>0</v>
      </c>
      <c r="L36" s="229">
        <v>21</v>
      </c>
      <c r="M36" s="229">
        <f>G36*(1+L36/100)</f>
        <v>0</v>
      </c>
      <c r="N36" s="221">
        <v>3.1800000000000001E-3</v>
      </c>
      <c r="O36" s="221">
        <f>ROUND(E36*N36,5)</f>
        <v>1.908E-2</v>
      </c>
      <c r="P36" s="221">
        <v>0</v>
      </c>
      <c r="Q36" s="221">
        <f>ROUND(E36*P36,5)</f>
        <v>0</v>
      </c>
      <c r="R36" s="221"/>
      <c r="S36" s="221"/>
      <c r="T36" s="222">
        <v>2.5339</v>
      </c>
      <c r="U36" s="221">
        <f>ROUND(E36*T36,2)</f>
        <v>15.2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130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outlineLevel="1">
      <c r="A37" s="212">
        <v>20</v>
      </c>
      <c r="B37" s="218" t="s">
        <v>155</v>
      </c>
      <c r="C37" s="261" t="s">
        <v>156</v>
      </c>
      <c r="D37" s="220" t="s">
        <v>133</v>
      </c>
      <c r="E37" s="226">
        <v>4</v>
      </c>
      <c r="F37" s="228">
        <f>H37+J37</f>
        <v>0</v>
      </c>
      <c r="G37" s="229">
        <f>ROUND(E37*F37,2)</f>
        <v>0</v>
      </c>
      <c r="H37" s="229"/>
      <c r="I37" s="229">
        <f>ROUND(E37*H37,2)</f>
        <v>0</v>
      </c>
      <c r="J37" s="229"/>
      <c r="K37" s="229">
        <f>ROUND(E37*J37,2)</f>
        <v>0</v>
      </c>
      <c r="L37" s="229">
        <v>21</v>
      </c>
      <c r="M37" s="229">
        <f>G37*(1+L37/100)</f>
        <v>0</v>
      </c>
      <c r="N37" s="221">
        <v>1.8669999999999999E-2</v>
      </c>
      <c r="O37" s="221">
        <f>ROUND(E37*N37,5)</f>
        <v>7.4679999999999996E-2</v>
      </c>
      <c r="P37" s="221">
        <v>0</v>
      </c>
      <c r="Q37" s="221">
        <f>ROUND(E37*P37,5)</f>
        <v>0</v>
      </c>
      <c r="R37" s="221"/>
      <c r="S37" s="221"/>
      <c r="T37" s="222">
        <v>2.92136</v>
      </c>
      <c r="U37" s="221">
        <f>ROUND(E37*T37,2)</f>
        <v>11.69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130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>
      <c r="A38" s="212">
        <v>21</v>
      </c>
      <c r="B38" s="218" t="s">
        <v>157</v>
      </c>
      <c r="C38" s="261" t="s">
        <v>158</v>
      </c>
      <c r="D38" s="220" t="s">
        <v>133</v>
      </c>
      <c r="E38" s="226">
        <v>4</v>
      </c>
      <c r="F38" s="228">
        <f>H38+J38</f>
        <v>0</v>
      </c>
      <c r="G38" s="229">
        <f>ROUND(E38*F38,2)</f>
        <v>0</v>
      </c>
      <c r="H38" s="229"/>
      <c r="I38" s="229">
        <f>ROUND(E38*H38,2)</f>
        <v>0</v>
      </c>
      <c r="J38" s="229"/>
      <c r="K38" s="229">
        <f>ROUND(E38*J38,2)</f>
        <v>0</v>
      </c>
      <c r="L38" s="229">
        <v>21</v>
      </c>
      <c r="M38" s="229">
        <f>G38*(1+L38/100)</f>
        <v>0</v>
      </c>
      <c r="N38" s="221">
        <v>1.9E-3</v>
      </c>
      <c r="O38" s="221">
        <f>ROUND(E38*N38,5)</f>
        <v>7.6E-3</v>
      </c>
      <c r="P38" s="221">
        <v>0</v>
      </c>
      <c r="Q38" s="221">
        <f>ROUND(E38*P38,5)</f>
        <v>0</v>
      </c>
      <c r="R38" s="221"/>
      <c r="S38" s="221"/>
      <c r="T38" s="222">
        <v>0</v>
      </c>
      <c r="U38" s="221">
        <f>ROUND(E38*T38,2)</f>
        <v>0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114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>
      <c r="A39" s="212">
        <v>22</v>
      </c>
      <c r="B39" s="218" t="s">
        <v>159</v>
      </c>
      <c r="C39" s="261" t="s">
        <v>160</v>
      </c>
      <c r="D39" s="220" t="s">
        <v>161</v>
      </c>
      <c r="E39" s="226">
        <v>1</v>
      </c>
      <c r="F39" s="228">
        <f>H39+J39</f>
        <v>0</v>
      </c>
      <c r="G39" s="229">
        <f>ROUND(E39*F39,2)</f>
        <v>0</v>
      </c>
      <c r="H39" s="229"/>
      <c r="I39" s="229">
        <f>ROUND(E39*H39,2)</f>
        <v>0</v>
      </c>
      <c r="J39" s="229"/>
      <c r="K39" s="229">
        <f>ROUND(E39*J39,2)</f>
        <v>0</v>
      </c>
      <c r="L39" s="229">
        <v>21</v>
      </c>
      <c r="M39" s="229">
        <f>G39*(1+L39/100)</f>
        <v>0</v>
      </c>
      <c r="N39" s="221">
        <v>1.09E-2</v>
      </c>
      <c r="O39" s="221">
        <f>ROUND(E39*N39,5)</f>
        <v>1.09E-2</v>
      </c>
      <c r="P39" s="221">
        <v>0</v>
      </c>
      <c r="Q39" s="221">
        <f>ROUND(E39*P39,5)</f>
        <v>0</v>
      </c>
      <c r="R39" s="221"/>
      <c r="S39" s="221"/>
      <c r="T39" s="222">
        <v>1.25</v>
      </c>
      <c r="U39" s="221">
        <f>ROUND(E39*T39,2)</f>
        <v>1.25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114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>
      <c r="A40" s="212">
        <v>23</v>
      </c>
      <c r="B40" s="218" t="s">
        <v>162</v>
      </c>
      <c r="C40" s="261" t="s">
        <v>163</v>
      </c>
      <c r="D40" s="220" t="s">
        <v>161</v>
      </c>
      <c r="E40" s="226">
        <v>1</v>
      </c>
      <c r="F40" s="228">
        <f>H40+J40</f>
        <v>0</v>
      </c>
      <c r="G40" s="229">
        <f>ROUND(E40*F40,2)</f>
        <v>0</v>
      </c>
      <c r="H40" s="229"/>
      <c r="I40" s="229">
        <f>ROUND(E40*H40,2)</f>
        <v>0</v>
      </c>
      <c r="J40" s="229"/>
      <c r="K40" s="229">
        <f>ROUND(E40*J40,2)</f>
        <v>0</v>
      </c>
      <c r="L40" s="229">
        <v>21</v>
      </c>
      <c r="M40" s="229">
        <f>G40*(1+L40/100)</f>
        <v>0</v>
      </c>
      <c r="N40" s="221">
        <v>1.09E-2</v>
      </c>
      <c r="O40" s="221">
        <f>ROUND(E40*N40,5)</f>
        <v>1.09E-2</v>
      </c>
      <c r="P40" s="221">
        <v>0</v>
      </c>
      <c r="Q40" s="221">
        <f>ROUND(E40*P40,5)</f>
        <v>0</v>
      </c>
      <c r="R40" s="221"/>
      <c r="S40" s="221"/>
      <c r="T40" s="222">
        <v>1.25</v>
      </c>
      <c r="U40" s="221">
        <f>ROUND(E40*T40,2)</f>
        <v>1.25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114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outlineLevel="1">
      <c r="A41" s="212">
        <v>24</v>
      </c>
      <c r="B41" s="218" t="s">
        <v>164</v>
      </c>
      <c r="C41" s="261" t="s">
        <v>165</v>
      </c>
      <c r="D41" s="220" t="s">
        <v>133</v>
      </c>
      <c r="E41" s="226">
        <v>4</v>
      </c>
      <c r="F41" s="228">
        <f>H41+J41</f>
        <v>0</v>
      </c>
      <c r="G41" s="229">
        <f>ROUND(E41*F41,2)</f>
        <v>0</v>
      </c>
      <c r="H41" s="229"/>
      <c r="I41" s="229">
        <f>ROUND(E41*H41,2)</f>
        <v>0</v>
      </c>
      <c r="J41" s="229"/>
      <c r="K41" s="229">
        <f>ROUND(E41*J41,2)</f>
        <v>0</v>
      </c>
      <c r="L41" s="229">
        <v>21</v>
      </c>
      <c r="M41" s="229">
        <f>G41*(1+L41/100)</f>
        <v>0</v>
      </c>
      <c r="N41" s="221">
        <v>1.1999999999999999E-3</v>
      </c>
      <c r="O41" s="221">
        <f>ROUND(E41*N41,5)</f>
        <v>4.7999999999999996E-3</v>
      </c>
      <c r="P41" s="221">
        <v>0</v>
      </c>
      <c r="Q41" s="221">
        <f>ROUND(E41*P41,5)</f>
        <v>0</v>
      </c>
      <c r="R41" s="221"/>
      <c r="S41" s="221"/>
      <c r="T41" s="222">
        <v>0</v>
      </c>
      <c r="U41" s="221">
        <f>ROUND(E41*T41,2)</f>
        <v>0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166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>
      <c r="A42" s="212">
        <v>25</v>
      </c>
      <c r="B42" s="218" t="s">
        <v>167</v>
      </c>
      <c r="C42" s="261" t="s">
        <v>168</v>
      </c>
      <c r="D42" s="220" t="s">
        <v>144</v>
      </c>
      <c r="E42" s="226">
        <v>0.88</v>
      </c>
      <c r="F42" s="228">
        <f>H42+J42</f>
        <v>0</v>
      </c>
      <c r="G42" s="229">
        <f>ROUND(E42*F42,2)</f>
        <v>0</v>
      </c>
      <c r="H42" s="229"/>
      <c r="I42" s="229">
        <f>ROUND(E42*H42,2)</f>
        <v>0</v>
      </c>
      <c r="J42" s="229"/>
      <c r="K42" s="229">
        <f>ROUND(E42*J42,2)</f>
        <v>0</v>
      </c>
      <c r="L42" s="229">
        <v>21</v>
      </c>
      <c r="M42" s="229">
        <f>G42*(1+L42/100)</f>
        <v>0</v>
      </c>
      <c r="N42" s="221">
        <v>0</v>
      </c>
      <c r="O42" s="221">
        <f>ROUND(E42*N42,5)</f>
        <v>0</v>
      </c>
      <c r="P42" s="221">
        <v>0</v>
      </c>
      <c r="Q42" s="221">
        <f>ROUND(E42*P42,5)</f>
        <v>0</v>
      </c>
      <c r="R42" s="221"/>
      <c r="S42" s="221"/>
      <c r="T42" s="222">
        <v>1.629</v>
      </c>
      <c r="U42" s="221">
        <f>ROUND(E42*T42,2)</f>
        <v>1.43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114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>
      <c r="A43" s="213" t="s">
        <v>109</v>
      </c>
      <c r="B43" s="219" t="s">
        <v>72</v>
      </c>
      <c r="C43" s="262" t="s">
        <v>73</v>
      </c>
      <c r="D43" s="223"/>
      <c r="E43" s="227"/>
      <c r="F43" s="230"/>
      <c r="G43" s="230">
        <f>SUMIF(AE44:AE46,"&lt;&gt;NOR",G44:G46)</f>
        <v>0</v>
      </c>
      <c r="H43" s="230"/>
      <c r="I43" s="230">
        <f>SUM(I44:I46)</f>
        <v>0</v>
      </c>
      <c r="J43" s="230"/>
      <c r="K43" s="230">
        <f>SUM(K44:K46)</f>
        <v>0</v>
      </c>
      <c r="L43" s="230"/>
      <c r="M43" s="230">
        <f>SUM(M44:M46)</f>
        <v>0</v>
      </c>
      <c r="N43" s="224"/>
      <c r="O43" s="224">
        <f>SUM(O44:O46)</f>
        <v>0.16059999999999999</v>
      </c>
      <c r="P43" s="224"/>
      <c r="Q43" s="224">
        <f>SUM(Q44:Q46)</f>
        <v>0</v>
      </c>
      <c r="R43" s="224"/>
      <c r="S43" s="224"/>
      <c r="T43" s="225"/>
      <c r="U43" s="224">
        <f>SUM(U44:U46)</f>
        <v>15.95</v>
      </c>
      <c r="AE43" t="s">
        <v>110</v>
      </c>
    </row>
    <row r="44" spans="1:60" outlineLevel="1">
      <c r="A44" s="212">
        <v>26</v>
      </c>
      <c r="B44" s="218" t="s">
        <v>169</v>
      </c>
      <c r="C44" s="261" t="s">
        <v>170</v>
      </c>
      <c r="D44" s="220" t="s">
        <v>133</v>
      </c>
      <c r="E44" s="226">
        <v>11</v>
      </c>
      <c r="F44" s="228">
        <f>H44+J44</f>
        <v>0</v>
      </c>
      <c r="G44" s="229">
        <f>ROUND(E44*F44,2)</f>
        <v>0</v>
      </c>
      <c r="H44" s="229"/>
      <c r="I44" s="229">
        <f>ROUND(E44*H44,2)</f>
        <v>0</v>
      </c>
      <c r="J44" s="229"/>
      <c r="K44" s="229">
        <f>ROUND(E44*J44,2)</f>
        <v>0</v>
      </c>
      <c r="L44" s="229">
        <v>21</v>
      </c>
      <c r="M44" s="229">
        <f>G44*(1+L44/100)</f>
        <v>0</v>
      </c>
      <c r="N44" s="221">
        <v>0</v>
      </c>
      <c r="O44" s="221">
        <f>ROUND(E44*N44,5)</f>
        <v>0</v>
      </c>
      <c r="P44" s="221">
        <v>0</v>
      </c>
      <c r="Q44" s="221">
        <f>ROUND(E44*P44,5)</f>
        <v>0</v>
      </c>
      <c r="R44" s="221"/>
      <c r="S44" s="221"/>
      <c r="T44" s="222">
        <v>1.45</v>
      </c>
      <c r="U44" s="221">
        <f>ROUND(E44*T44,2)</f>
        <v>15.95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114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>
      <c r="A45" s="212">
        <v>27</v>
      </c>
      <c r="B45" s="218" t="s">
        <v>171</v>
      </c>
      <c r="C45" s="261" t="s">
        <v>172</v>
      </c>
      <c r="D45" s="220" t="s">
        <v>133</v>
      </c>
      <c r="E45" s="226">
        <v>11</v>
      </c>
      <c r="F45" s="228">
        <f>H45+J45</f>
        <v>0</v>
      </c>
      <c r="G45" s="229">
        <f>ROUND(E45*F45,2)</f>
        <v>0</v>
      </c>
      <c r="H45" s="229"/>
      <c r="I45" s="229">
        <f>ROUND(E45*H45,2)</f>
        <v>0</v>
      </c>
      <c r="J45" s="229"/>
      <c r="K45" s="229">
        <f>ROUND(E45*J45,2)</f>
        <v>0</v>
      </c>
      <c r="L45" s="229">
        <v>21</v>
      </c>
      <c r="M45" s="229">
        <f>G45*(1+L45/100)</f>
        <v>0</v>
      </c>
      <c r="N45" s="221">
        <v>1.38E-2</v>
      </c>
      <c r="O45" s="221">
        <f>ROUND(E45*N45,5)</f>
        <v>0.15179999999999999</v>
      </c>
      <c r="P45" s="221">
        <v>0</v>
      </c>
      <c r="Q45" s="221">
        <f>ROUND(E45*P45,5)</f>
        <v>0</v>
      </c>
      <c r="R45" s="221"/>
      <c r="S45" s="221"/>
      <c r="T45" s="222">
        <v>0</v>
      </c>
      <c r="U45" s="221">
        <f>ROUND(E45*T45,2)</f>
        <v>0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166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>
      <c r="A46" s="212">
        <v>28</v>
      </c>
      <c r="B46" s="218" t="s">
        <v>173</v>
      </c>
      <c r="C46" s="261" t="s">
        <v>174</v>
      </c>
      <c r="D46" s="220" t="s">
        <v>133</v>
      </c>
      <c r="E46" s="226">
        <v>11</v>
      </c>
      <c r="F46" s="228">
        <f>H46+J46</f>
        <v>0</v>
      </c>
      <c r="G46" s="229">
        <f>ROUND(E46*F46,2)</f>
        <v>0</v>
      </c>
      <c r="H46" s="229"/>
      <c r="I46" s="229">
        <f>ROUND(E46*H46,2)</f>
        <v>0</v>
      </c>
      <c r="J46" s="229"/>
      <c r="K46" s="229">
        <f>ROUND(E46*J46,2)</f>
        <v>0</v>
      </c>
      <c r="L46" s="229">
        <v>21</v>
      </c>
      <c r="M46" s="229">
        <f>G46*(1+L46/100)</f>
        <v>0</v>
      </c>
      <c r="N46" s="221">
        <v>8.0000000000000004E-4</v>
      </c>
      <c r="O46" s="221">
        <f>ROUND(E46*N46,5)</f>
        <v>8.8000000000000005E-3</v>
      </c>
      <c r="P46" s="221">
        <v>0</v>
      </c>
      <c r="Q46" s="221">
        <f>ROUND(E46*P46,5)</f>
        <v>0</v>
      </c>
      <c r="R46" s="221"/>
      <c r="S46" s="221"/>
      <c r="T46" s="222">
        <v>0</v>
      </c>
      <c r="U46" s="221">
        <f>ROUND(E46*T46,2)</f>
        <v>0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166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>
      <c r="A47" s="213" t="s">
        <v>109</v>
      </c>
      <c r="B47" s="219" t="s">
        <v>74</v>
      </c>
      <c r="C47" s="262" t="s">
        <v>75</v>
      </c>
      <c r="D47" s="223"/>
      <c r="E47" s="227"/>
      <c r="F47" s="230"/>
      <c r="G47" s="230">
        <f>SUMIF(AE48:AE53,"&lt;&gt;NOR",G48:G53)</f>
        <v>0</v>
      </c>
      <c r="H47" s="230"/>
      <c r="I47" s="230">
        <f>SUM(I48:I53)</f>
        <v>0</v>
      </c>
      <c r="J47" s="230"/>
      <c r="K47" s="230">
        <f>SUM(K48:K53)</f>
        <v>0</v>
      </c>
      <c r="L47" s="230"/>
      <c r="M47" s="230">
        <f>SUM(M48:M53)</f>
        <v>0</v>
      </c>
      <c r="N47" s="224"/>
      <c r="O47" s="224">
        <f>SUM(O48:O53)</f>
        <v>0.42978</v>
      </c>
      <c r="P47" s="224"/>
      <c r="Q47" s="224">
        <f>SUM(Q48:Q53)</f>
        <v>0</v>
      </c>
      <c r="R47" s="224"/>
      <c r="S47" s="224"/>
      <c r="T47" s="225"/>
      <c r="U47" s="224">
        <f>SUM(U48:U53)</f>
        <v>31.630000000000003</v>
      </c>
      <c r="AE47" t="s">
        <v>110</v>
      </c>
    </row>
    <row r="48" spans="1:60" outlineLevel="1">
      <c r="A48" s="212">
        <v>29</v>
      </c>
      <c r="B48" s="218" t="s">
        <v>175</v>
      </c>
      <c r="C48" s="261" t="s">
        <v>176</v>
      </c>
      <c r="D48" s="220" t="s">
        <v>113</v>
      </c>
      <c r="E48" s="226">
        <v>18.54</v>
      </c>
      <c r="F48" s="228">
        <f>H48+J48</f>
        <v>0</v>
      </c>
      <c r="G48" s="229">
        <f>ROUND(E48*F48,2)</f>
        <v>0</v>
      </c>
      <c r="H48" s="229"/>
      <c r="I48" s="229">
        <f>ROUND(E48*H48,2)</f>
        <v>0</v>
      </c>
      <c r="J48" s="229"/>
      <c r="K48" s="229">
        <f>ROUND(E48*J48,2)</f>
        <v>0</v>
      </c>
      <c r="L48" s="229">
        <v>21</v>
      </c>
      <c r="M48" s="229">
        <f>G48*(1+L48/100)</f>
        <v>0</v>
      </c>
      <c r="N48" s="221">
        <v>0</v>
      </c>
      <c r="O48" s="221">
        <f>ROUND(E48*N48,5)</f>
        <v>0</v>
      </c>
      <c r="P48" s="221">
        <v>0</v>
      </c>
      <c r="Q48" s="221">
        <f>ROUND(E48*P48,5)</f>
        <v>0</v>
      </c>
      <c r="R48" s="221"/>
      <c r="S48" s="221"/>
      <c r="T48" s="222">
        <v>0.255</v>
      </c>
      <c r="U48" s="221">
        <f>ROUND(E48*T48,2)</f>
        <v>4.7300000000000004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114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>
      <c r="A49" s="212">
        <v>30</v>
      </c>
      <c r="B49" s="218" t="s">
        <v>177</v>
      </c>
      <c r="C49" s="261" t="s">
        <v>178</v>
      </c>
      <c r="D49" s="220" t="s">
        <v>113</v>
      </c>
      <c r="E49" s="226">
        <v>18.54</v>
      </c>
      <c r="F49" s="228">
        <f>H49+J49</f>
        <v>0</v>
      </c>
      <c r="G49" s="229">
        <f>ROUND(E49*F49,2)</f>
        <v>0</v>
      </c>
      <c r="H49" s="229"/>
      <c r="I49" s="229">
        <f>ROUND(E49*H49,2)</f>
        <v>0</v>
      </c>
      <c r="J49" s="229"/>
      <c r="K49" s="229">
        <f>ROUND(E49*J49,2)</f>
        <v>0</v>
      </c>
      <c r="L49" s="229">
        <v>21</v>
      </c>
      <c r="M49" s="229">
        <f>G49*(1+L49/100)</f>
        <v>0</v>
      </c>
      <c r="N49" s="221">
        <v>2.1000000000000001E-4</v>
      </c>
      <c r="O49" s="221">
        <f>ROUND(E49*N49,5)</f>
        <v>3.8899999999999998E-3</v>
      </c>
      <c r="P49" s="221">
        <v>0</v>
      </c>
      <c r="Q49" s="221">
        <f>ROUND(E49*P49,5)</f>
        <v>0</v>
      </c>
      <c r="R49" s="221"/>
      <c r="S49" s="221"/>
      <c r="T49" s="222">
        <v>0.05</v>
      </c>
      <c r="U49" s="221">
        <f>ROUND(E49*T49,2)</f>
        <v>0.93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114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ht="20.399999999999999" outlineLevel="1">
      <c r="A50" s="212">
        <v>31</v>
      </c>
      <c r="B50" s="218" t="s">
        <v>179</v>
      </c>
      <c r="C50" s="261" t="s">
        <v>180</v>
      </c>
      <c r="D50" s="220" t="s">
        <v>113</v>
      </c>
      <c r="E50" s="226">
        <v>18.54</v>
      </c>
      <c r="F50" s="228">
        <f>H50+J50</f>
        <v>0</v>
      </c>
      <c r="G50" s="229">
        <f>ROUND(E50*F50,2)</f>
        <v>0</v>
      </c>
      <c r="H50" s="229"/>
      <c r="I50" s="229">
        <f>ROUND(E50*H50,2)</f>
        <v>0</v>
      </c>
      <c r="J50" s="229"/>
      <c r="K50" s="229">
        <f>ROUND(E50*J50,2)</f>
        <v>0</v>
      </c>
      <c r="L50" s="229">
        <v>21</v>
      </c>
      <c r="M50" s="229">
        <f>G50*(1+L50/100)</f>
        <v>0</v>
      </c>
      <c r="N50" s="221">
        <v>3.5200000000000001E-3</v>
      </c>
      <c r="O50" s="221">
        <f>ROUND(E50*N50,5)</f>
        <v>6.5259999999999999E-2</v>
      </c>
      <c r="P50" s="221">
        <v>0</v>
      </c>
      <c r="Q50" s="221">
        <f>ROUND(E50*P50,5)</f>
        <v>0</v>
      </c>
      <c r="R50" s="221"/>
      <c r="S50" s="221"/>
      <c r="T50" s="222">
        <v>0.97</v>
      </c>
      <c r="U50" s="221">
        <f>ROUND(E50*T50,2)</f>
        <v>17.98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114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outlineLevel="1">
      <c r="A51" s="212">
        <v>32</v>
      </c>
      <c r="B51" s="218" t="s">
        <v>181</v>
      </c>
      <c r="C51" s="261" t="s">
        <v>182</v>
      </c>
      <c r="D51" s="220" t="s">
        <v>113</v>
      </c>
      <c r="E51" s="226">
        <v>18.54</v>
      </c>
      <c r="F51" s="228">
        <f>H51+J51</f>
        <v>0</v>
      </c>
      <c r="G51" s="229">
        <f>ROUND(E51*F51,2)</f>
        <v>0</v>
      </c>
      <c r="H51" s="229"/>
      <c r="I51" s="229">
        <f>ROUND(E51*H51,2)</f>
        <v>0</v>
      </c>
      <c r="J51" s="229"/>
      <c r="K51" s="229">
        <f>ROUND(E51*J51,2)</f>
        <v>0</v>
      </c>
      <c r="L51" s="229">
        <v>21</v>
      </c>
      <c r="M51" s="229">
        <f>G51*(1+L51/100)</f>
        <v>0</v>
      </c>
      <c r="N51" s="221">
        <v>1.9199999999999998E-2</v>
      </c>
      <c r="O51" s="221">
        <f>ROUND(E51*N51,5)</f>
        <v>0.35597000000000001</v>
      </c>
      <c r="P51" s="221">
        <v>0</v>
      </c>
      <c r="Q51" s="221">
        <f>ROUND(E51*P51,5)</f>
        <v>0</v>
      </c>
      <c r="R51" s="221"/>
      <c r="S51" s="221"/>
      <c r="T51" s="222">
        <v>0</v>
      </c>
      <c r="U51" s="221">
        <f>ROUND(E51*T51,2)</f>
        <v>0</v>
      </c>
      <c r="V51" s="211"/>
      <c r="W51" s="211"/>
      <c r="X51" s="211"/>
      <c r="Y51" s="211"/>
      <c r="Z51" s="211"/>
      <c r="AA51" s="211"/>
      <c r="AB51" s="211"/>
      <c r="AC51" s="211"/>
      <c r="AD51" s="211"/>
      <c r="AE51" s="211" t="s">
        <v>166</v>
      </c>
      <c r="AF51" s="211"/>
      <c r="AG51" s="211"/>
      <c r="AH51" s="211"/>
      <c r="AI51" s="211"/>
      <c r="AJ51" s="211"/>
      <c r="AK51" s="211"/>
      <c r="AL51" s="211"/>
      <c r="AM51" s="211"/>
      <c r="AN51" s="211"/>
      <c r="AO51" s="211"/>
      <c r="AP51" s="211"/>
      <c r="AQ51" s="211"/>
      <c r="AR51" s="211"/>
      <c r="AS51" s="211"/>
      <c r="AT51" s="211"/>
      <c r="AU51" s="211"/>
      <c r="AV51" s="211"/>
      <c r="AW51" s="211"/>
      <c r="AX51" s="211"/>
      <c r="AY51" s="211"/>
      <c r="AZ51" s="211"/>
      <c r="BA51" s="211"/>
      <c r="BB51" s="211"/>
      <c r="BC51" s="211"/>
      <c r="BD51" s="211"/>
      <c r="BE51" s="211"/>
      <c r="BF51" s="211"/>
      <c r="BG51" s="211"/>
      <c r="BH51" s="211"/>
    </row>
    <row r="52" spans="1:60" outlineLevel="1">
      <c r="A52" s="212">
        <v>33</v>
      </c>
      <c r="B52" s="218" t="s">
        <v>183</v>
      </c>
      <c r="C52" s="261" t="s">
        <v>184</v>
      </c>
      <c r="D52" s="220" t="s">
        <v>0</v>
      </c>
      <c r="E52" s="226">
        <v>24.667400000000001</v>
      </c>
      <c r="F52" s="228">
        <f>H52+J52</f>
        <v>0</v>
      </c>
      <c r="G52" s="229">
        <f>ROUND(E52*F52,2)</f>
        <v>0</v>
      </c>
      <c r="H52" s="229"/>
      <c r="I52" s="229">
        <f>ROUND(E52*H52,2)</f>
        <v>0</v>
      </c>
      <c r="J52" s="229"/>
      <c r="K52" s="229">
        <f>ROUND(E52*J52,2)</f>
        <v>0</v>
      </c>
      <c r="L52" s="229">
        <v>21</v>
      </c>
      <c r="M52" s="229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0</v>
      </c>
      <c r="U52" s="221">
        <f>ROUND(E52*T52,2)</f>
        <v>0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114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ht="20.399999999999999" outlineLevel="1">
      <c r="A53" s="212">
        <v>34</v>
      </c>
      <c r="B53" s="218" t="s">
        <v>185</v>
      </c>
      <c r="C53" s="261" t="s">
        <v>186</v>
      </c>
      <c r="D53" s="220" t="s">
        <v>187</v>
      </c>
      <c r="E53" s="226">
        <v>58.2</v>
      </c>
      <c r="F53" s="228">
        <f>H53+J53</f>
        <v>0</v>
      </c>
      <c r="G53" s="229">
        <f>ROUND(E53*F53,2)</f>
        <v>0</v>
      </c>
      <c r="H53" s="229"/>
      <c r="I53" s="229">
        <f>ROUND(E53*H53,2)</f>
        <v>0</v>
      </c>
      <c r="J53" s="229"/>
      <c r="K53" s="229">
        <f>ROUND(E53*J53,2)</f>
        <v>0</v>
      </c>
      <c r="L53" s="229">
        <v>21</v>
      </c>
      <c r="M53" s="229">
        <f>G53*(1+L53/100)</f>
        <v>0</v>
      </c>
      <c r="N53" s="221">
        <v>8.0000000000000007E-5</v>
      </c>
      <c r="O53" s="221">
        <f>ROUND(E53*N53,5)</f>
        <v>4.6600000000000001E-3</v>
      </c>
      <c r="P53" s="221">
        <v>0</v>
      </c>
      <c r="Q53" s="221">
        <f>ROUND(E53*P53,5)</f>
        <v>0</v>
      </c>
      <c r="R53" s="221"/>
      <c r="S53" s="221"/>
      <c r="T53" s="222">
        <v>0.13719999999999999</v>
      </c>
      <c r="U53" s="221">
        <f>ROUND(E53*T53,2)</f>
        <v>7.99</v>
      </c>
      <c r="V53" s="211"/>
      <c r="W53" s="211"/>
      <c r="X53" s="211"/>
      <c r="Y53" s="211"/>
      <c r="Z53" s="211"/>
      <c r="AA53" s="211"/>
      <c r="AB53" s="211"/>
      <c r="AC53" s="211"/>
      <c r="AD53" s="211"/>
      <c r="AE53" s="211" t="s">
        <v>114</v>
      </c>
      <c r="AF53" s="211"/>
      <c r="AG53" s="211"/>
      <c r="AH53" s="211"/>
      <c r="AI53" s="211"/>
      <c r="AJ53" s="211"/>
      <c r="AK53" s="211"/>
      <c r="AL53" s="211"/>
      <c r="AM53" s="211"/>
      <c r="AN53" s="211"/>
      <c r="AO53" s="211"/>
      <c r="AP53" s="211"/>
      <c r="AQ53" s="211"/>
      <c r="AR53" s="211"/>
      <c r="AS53" s="211"/>
      <c r="AT53" s="211"/>
      <c r="AU53" s="211"/>
      <c r="AV53" s="211"/>
      <c r="AW53" s="211"/>
      <c r="AX53" s="211"/>
      <c r="AY53" s="211"/>
      <c r="AZ53" s="211"/>
      <c r="BA53" s="211"/>
      <c r="BB53" s="211"/>
      <c r="BC53" s="211"/>
      <c r="BD53" s="211"/>
      <c r="BE53" s="211"/>
      <c r="BF53" s="211"/>
      <c r="BG53" s="211"/>
      <c r="BH53" s="211"/>
    </row>
    <row r="54" spans="1:60">
      <c r="A54" s="213" t="s">
        <v>109</v>
      </c>
      <c r="B54" s="219" t="s">
        <v>76</v>
      </c>
      <c r="C54" s="262" t="s">
        <v>77</v>
      </c>
      <c r="D54" s="223"/>
      <c r="E54" s="227"/>
      <c r="F54" s="230"/>
      <c r="G54" s="230">
        <f>SUMIF(AE55:AE58,"&lt;&gt;NOR",G55:G58)</f>
        <v>0</v>
      </c>
      <c r="H54" s="230"/>
      <c r="I54" s="230">
        <f>SUM(I55:I58)</f>
        <v>0</v>
      </c>
      <c r="J54" s="230"/>
      <c r="K54" s="230">
        <f>SUM(K55:K58)</f>
        <v>0</v>
      </c>
      <c r="L54" s="230"/>
      <c r="M54" s="230">
        <f>SUM(M55:M58)</f>
        <v>0</v>
      </c>
      <c r="N54" s="224"/>
      <c r="O54" s="224">
        <f>SUM(O55:O58)</f>
        <v>2.7598400000000001</v>
      </c>
      <c r="P54" s="224"/>
      <c r="Q54" s="224">
        <f>SUM(Q55:Q58)</f>
        <v>0</v>
      </c>
      <c r="R54" s="224"/>
      <c r="S54" s="224"/>
      <c r="T54" s="225"/>
      <c r="U54" s="224">
        <f>SUM(U55:U58)</f>
        <v>167.87</v>
      </c>
      <c r="AE54" t="s">
        <v>110</v>
      </c>
    </row>
    <row r="55" spans="1:60" outlineLevel="1">
      <c r="A55" s="212">
        <v>35</v>
      </c>
      <c r="B55" s="218" t="s">
        <v>188</v>
      </c>
      <c r="C55" s="261" t="s">
        <v>189</v>
      </c>
      <c r="D55" s="220" t="s">
        <v>113</v>
      </c>
      <c r="E55" s="226">
        <v>129.68</v>
      </c>
      <c r="F55" s="228">
        <f>H55+J55</f>
        <v>0</v>
      </c>
      <c r="G55" s="229">
        <f>ROUND(E55*F55,2)</f>
        <v>0</v>
      </c>
      <c r="H55" s="229"/>
      <c r="I55" s="229">
        <f>ROUND(E55*H55,2)</f>
        <v>0</v>
      </c>
      <c r="J55" s="229"/>
      <c r="K55" s="229">
        <f>ROUND(E55*J55,2)</f>
        <v>0</v>
      </c>
      <c r="L55" s="229">
        <v>21</v>
      </c>
      <c r="M55" s="229">
        <f>G55*(1+L55/100)</f>
        <v>0</v>
      </c>
      <c r="N55" s="221">
        <v>0</v>
      </c>
      <c r="O55" s="221">
        <f>ROUND(E55*N55,5)</f>
        <v>0</v>
      </c>
      <c r="P55" s="221">
        <v>0</v>
      </c>
      <c r="Q55" s="221">
        <f>ROUND(E55*P55,5)</f>
        <v>0</v>
      </c>
      <c r="R55" s="221"/>
      <c r="S55" s="221"/>
      <c r="T55" s="222">
        <v>0.33</v>
      </c>
      <c r="U55" s="221">
        <f>ROUND(E55*T55,2)</f>
        <v>42.79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114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ht="20.399999999999999" outlineLevel="1">
      <c r="A56" s="212">
        <v>36</v>
      </c>
      <c r="B56" s="218" t="s">
        <v>190</v>
      </c>
      <c r="C56" s="261" t="s">
        <v>191</v>
      </c>
      <c r="D56" s="220" t="s">
        <v>113</v>
      </c>
      <c r="E56" s="226">
        <v>116.4</v>
      </c>
      <c r="F56" s="228">
        <f>H56+J56</f>
        <v>0</v>
      </c>
      <c r="G56" s="229">
        <f>ROUND(E56*F56,2)</f>
        <v>0</v>
      </c>
      <c r="H56" s="229"/>
      <c r="I56" s="229">
        <f>ROUND(E56*H56,2)</f>
        <v>0</v>
      </c>
      <c r="J56" s="229"/>
      <c r="K56" s="229">
        <f>ROUND(E56*J56,2)</f>
        <v>0</v>
      </c>
      <c r="L56" s="229">
        <v>21</v>
      </c>
      <c r="M56" s="229">
        <f>G56*(1+L56/100)</f>
        <v>0</v>
      </c>
      <c r="N56" s="221">
        <v>4.5100000000000001E-3</v>
      </c>
      <c r="O56" s="221">
        <f>ROUND(E56*N56,5)</f>
        <v>0.52495999999999998</v>
      </c>
      <c r="P56" s="221">
        <v>0</v>
      </c>
      <c r="Q56" s="221">
        <f>ROUND(E56*P56,5)</f>
        <v>0</v>
      </c>
      <c r="R56" s="221"/>
      <c r="S56" s="221"/>
      <c r="T56" s="222">
        <v>1.0746</v>
      </c>
      <c r="U56" s="221">
        <f>ROUND(E56*T56,2)</f>
        <v>125.08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114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outlineLevel="1">
      <c r="A57" s="212">
        <v>37</v>
      </c>
      <c r="B57" s="218" t="s">
        <v>192</v>
      </c>
      <c r="C57" s="261" t="s">
        <v>193</v>
      </c>
      <c r="D57" s="220" t="s">
        <v>113</v>
      </c>
      <c r="E57" s="226">
        <v>116.4</v>
      </c>
      <c r="F57" s="228">
        <f>H57+J57</f>
        <v>0</v>
      </c>
      <c r="G57" s="229">
        <f>ROUND(E57*F57,2)</f>
        <v>0</v>
      </c>
      <c r="H57" s="229"/>
      <c r="I57" s="229">
        <f>ROUND(E57*H57,2)</f>
        <v>0</v>
      </c>
      <c r="J57" s="229"/>
      <c r="K57" s="229">
        <f>ROUND(E57*J57,2)</f>
        <v>0</v>
      </c>
      <c r="L57" s="229">
        <v>21</v>
      </c>
      <c r="M57" s="229">
        <f>G57*(1+L57/100)</f>
        <v>0</v>
      </c>
      <c r="N57" s="221">
        <v>1.9199999999999998E-2</v>
      </c>
      <c r="O57" s="221">
        <f>ROUND(E57*N57,5)</f>
        <v>2.23488</v>
      </c>
      <c r="P57" s="221">
        <v>0</v>
      </c>
      <c r="Q57" s="221">
        <f>ROUND(E57*P57,5)</f>
        <v>0</v>
      </c>
      <c r="R57" s="221"/>
      <c r="S57" s="221"/>
      <c r="T57" s="222">
        <v>0</v>
      </c>
      <c r="U57" s="221">
        <f>ROUND(E57*T57,2)</f>
        <v>0</v>
      </c>
      <c r="V57" s="211"/>
      <c r="W57" s="211"/>
      <c r="X57" s="211"/>
      <c r="Y57" s="211"/>
      <c r="Z57" s="211"/>
      <c r="AA57" s="211"/>
      <c r="AB57" s="211"/>
      <c r="AC57" s="211"/>
      <c r="AD57" s="211"/>
      <c r="AE57" s="211" t="s">
        <v>166</v>
      </c>
      <c r="AF57" s="211"/>
      <c r="AG57" s="211"/>
      <c r="AH57" s="211"/>
      <c r="AI57" s="211"/>
      <c r="AJ57" s="211"/>
      <c r="AK57" s="211"/>
      <c r="AL57" s="211"/>
      <c r="AM57" s="211"/>
      <c r="AN57" s="211"/>
      <c r="AO57" s="211"/>
      <c r="AP57" s="211"/>
      <c r="AQ57" s="211"/>
      <c r="AR57" s="211"/>
      <c r="AS57" s="211"/>
      <c r="AT57" s="211"/>
      <c r="AU57" s="211"/>
      <c r="AV57" s="211"/>
      <c r="AW57" s="211"/>
      <c r="AX57" s="211"/>
      <c r="AY57" s="211"/>
      <c r="AZ57" s="211"/>
      <c r="BA57" s="211"/>
      <c r="BB57" s="211"/>
      <c r="BC57" s="211"/>
      <c r="BD57" s="211"/>
      <c r="BE57" s="211"/>
      <c r="BF57" s="211"/>
      <c r="BG57" s="211"/>
      <c r="BH57" s="211"/>
    </row>
    <row r="58" spans="1:60" outlineLevel="1">
      <c r="A58" s="212">
        <v>38</v>
      </c>
      <c r="B58" s="218" t="s">
        <v>194</v>
      </c>
      <c r="C58" s="261" t="s">
        <v>195</v>
      </c>
      <c r="D58" s="220" t="s">
        <v>0</v>
      </c>
      <c r="E58" s="226">
        <v>97.339759999999998</v>
      </c>
      <c r="F58" s="228">
        <f>H58+J58</f>
        <v>0</v>
      </c>
      <c r="G58" s="229">
        <f>ROUND(E58*F58,2)</f>
        <v>0</v>
      </c>
      <c r="H58" s="229"/>
      <c r="I58" s="229">
        <f>ROUND(E58*H58,2)</f>
        <v>0</v>
      </c>
      <c r="J58" s="229"/>
      <c r="K58" s="229">
        <f>ROUND(E58*J58,2)</f>
        <v>0</v>
      </c>
      <c r="L58" s="229">
        <v>21</v>
      </c>
      <c r="M58" s="229">
        <f>G58*(1+L58/100)</f>
        <v>0</v>
      </c>
      <c r="N58" s="221">
        <v>0</v>
      </c>
      <c r="O58" s="221">
        <f>ROUND(E58*N58,5)</f>
        <v>0</v>
      </c>
      <c r="P58" s="221">
        <v>0</v>
      </c>
      <c r="Q58" s="221">
        <f>ROUND(E58*P58,5)</f>
        <v>0</v>
      </c>
      <c r="R58" s="221"/>
      <c r="S58" s="221"/>
      <c r="T58" s="222">
        <v>0</v>
      </c>
      <c r="U58" s="221">
        <f>ROUND(E58*T58,2)</f>
        <v>0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114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>
      <c r="A59" s="213" t="s">
        <v>109</v>
      </c>
      <c r="B59" s="219" t="s">
        <v>78</v>
      </c>
      <c r="C59" s="262" t="s">
        <v>79</v>
      </c>
      <c r="D59" s="223"/>
      <c r="E59" s="227"/>
      <c r="F59" s="230"/>
      <c r="G59" s="230">
        <f>SUMIF(AE60:AE61,"&lt;&gt;NOR",G60:G61)</f>
        <v>0</v>
      </c>
      <c r="H59" s="230"/>
      <c r="I59" s="230">
        <f>SUM(I60:I61)</f>
        <v>0</v>
      </c>
      <c r="J59" s="230"/>
      <c r="K59" s="230">
        <f>SUM(K60:K61)</f>
        <v>0</v>
      </c>
      <c r="L59" s="230"/>
      <c r="M59" s="230">
        <f>SUM(M60:M61)</f>
        <v>0</v>
      </c>
      <c r="N59" s="224"/>
      <c r="O59" s="224">
        <f>SUM(O60:O61)</f>
        <v>1.048E-2</v>
      </c>
      <c r="P59" s="224"/>
      <c r="Q59" s="224">
        <f>SUM(Q60:Q61)</f>
        <v>0</v>
      </c>
      <c r="R59" s="224"/>
      <c r="S59" s="224"/>
      <c r="T59" s="225"/>
      <c r="U59" s="224">
        <f>SUM(U60:U61)</f>
        <v>3.92</v>
      </c>
      <c r="AE59" t="s">
        <v>110</v>
      </c>
    </row>
    <row r="60" spans="1:60" outlineLevel="1">
      <c r="A60" s="212">
        <v>39</v>
      </c>
      <c r="B60" s="218" t="s">
        <v>196</v>
      </c>
      <c r="C60" s="261" t="s">
        <v>197</v>
      </c>
      <c r="D60" s="220" t="s">
        <v>113</v>
      </c>
      <c r="E60" s="226">
        <v>29.1</v>
      </c>
      <c r="F60" s="228">
        <f>H60+J60</f>
        <v>0</v>
      </c>
      <c r="G60" s="229">
        <f>ROUND(E60*F60,2)</f>
        <v>0</v>
      </c>
      <c r="H60" s="229"/>
      <c r="I60" s="229">
        <f>ROUND(E60*H60,2)</f>
        <v>0</v>
      </c>
      <c r="J60" s="229"/>
      <c r="K60" s="229">
        <f>ROUND(E60*J60,2)</f>
        <v>0</v>
      </c>
      <c r="L60" s="229">
        <v>21</v>
      </c>
      <c r="M60" s="229">
        <f>G60*(1+L60/100)</f>
        <v>0</v>
      </c>
      <c r="N60" s="221">
        <v>6.9999999999999994E-5</v>
      </c>
      <c r="O60" s="221">
        <f>ROUND(E60*N60,5)</f>
        <v>2.0400000000000001E-3</v>
      </c>
      <c r="P60" s="221">
        <v>0</v>
      </c>
      <c r="Q60" s="221">
        <f>ROUND(E60*P60,5)</f>
        <v>0</v>
      </c>
      <c r="R60" s="221"/>
      <c r="S60" s="221"/>
      <c r="T60" s="222">
        <v>3.2480000000000002E-2</v>
      </c>
      <c r="U60" s="221">
        <f>ROUND(E60*T60,2)</f>
        <v>0.95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114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outlineLevel="1">
      <c r="A61" s="212">
        <v>40</v>
      </c>
      <c r="B61" s="218" t="s">
        <v>198</v>
      </c>
      <c r="C61" s="261" t="s">
        <v>199</v>
      </c>
      <c r="D61" s="220" t="s">
        <v>113</v>
      </c>
      <c r="E61" s="226">
        <v>29.1</v>
      </c>
      <c r="F61" s="228">
        <f>H61+J61</f>
        <v>0</v>
      </c>
      <c r="G61" s="229">
        <f>ROUND(E61*F61,2)</f>
        <v>0</v>
      </c>
      <c r="H61" s="229"/>
      <c r="I61" s="229">
        <f>ROUND(E61*H61,2)</f>
        <v>0</v>
      </c>
      <c r="J61" s="229"/>
      <c r="K61" s="229">
        <f>ROUND(E61*J61,2)</f>
        <v>0</v>
      </c>
      <c r="L61" s="229">
        <v>21</v>
      </c>
      <c r="M61" s="229">
        <f>G61*(1+L61/100)</f>
        <v>0</v>
      </c>
      <c r="N61" s="221">
        <v>2.9E-4</v>
      </c>
      <c r="O61" s="221">
        <f>ROUND(E61*N61,5)</f>
        <v>8.4399999999999996E-3</v>
      </c>
      <c r="P61" s="221">
        <v>0</v>
      </c>
      <c r="Q61" s="221">
        <f>ROUND(E61*P61,5)</f>
        <v>0</v>
      </c>
      <c r="R61" s="221"/>
      <c r="S61" s="221"/>
      <c r="T61" s="222">
        <v>0.10191</v>
      </c>
      <c r="U61" s="221">
        <f>ROUND(E61*T61,2)</f>
        <v>2.97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114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>
      <c r="A62" s="213" t="s">
        <v>109</v>
      </c>
      <c r="B62" s="219" t="s">
        <v>80</v>
      </c>
      <c r="C62" s="262" t="s">
        <v>81</v>
      </c>
      <c r="D62" s="223"/>
      <c r="E62" s="227"/>
      <c r="F62" s="230"/>
      <c r="G62" s="230">
        <f>SUMIF(AE63:AE68,"&lt;&gt;NOR",G63:G68)</f>
        <v>0</v>
      </c>
      <c r="H62" s="230"/>
      <c r="I62" s="230">
        <f>SUM(I63:I68)</f>
        <v>0</v>
      </c>
      <c r="J62" s="230"/>
      <c r="K62" s="230">
        <f>SUM(K63:K68)</f>
        <v>0</v>
      </c>
      <c r="L62" s="230"/>
      <c r="M62" s="230">
        <f>SUM(M63:M68)</f>
        <v>0</v>
      </c>
      <c r="N62" s="224"/>
      <c r="O62" s="224">
        <f>SUM(O63:O68)</f>
        <v>0</v>
      </c>
      <c r="P62" s="224"/>
      <c r="Q62" s="224">
        <f>SUM(Q63:Q68)</f>
        <v>0</v>
      </c>
      <c r="R62" s="224"/>
      <c r="S62" s="224"/>
      <c r="T62" s="225"/>
      <c r="U62" s="224">
        <f>SUM(U63:U68)</f>
        <v>12.01</v>
      </c>
      <c r="AE62" t="s">
        <v>110</v>
      </c>
    </row>
    <row r="63" spans="1:60" outlineLevel="1">
      <c r="A63" s="212">
        <v>41</v>
      </c>
      <c r="B63" s="218" t="s">
        <v>200</v>
      </c>
      <c r="C63" s="261" t="s">
        <v>201</v>
      </c>
      <c r="D63" s="220" t="s">
        <v>144</v>
      </c>
      <c r="E63" s="226">
        <v>4.75</v>
      </c>
      <c r="F63" s="228">
        <f>H63+J63</f>
        <v>0</v>
      </c>
      <c r="G63" s="229">
        <f>ROUND(E63*F63,2)</f>
        <v>0</v>
      </c>
      <c r="H63" s="229"/>
      <c r="I63" s="229">
        <f>ROUND(E63*H63,2)</f>
        <v>0</v>
      </c>
      <c r="J63" s="229"/>
      <c r="K63" s="229">
        <f>ROUND(E63*J63,2)</f>
        <v>0</v>
      </c>
      <c r="L63" s="229">
        <v>21</v>
      </c>
      <c r="M63" s="229">
        <f>G63*(1+L63/100)</f>
        <v>0</v>
      </c>
      <c r="N63" s="221">
        <v>0</v>
      </c>
      <c r="O63" s="221">
        <f>ROUND(E63*N63,5)</f>
        <v>0</v>
      </c>
      <c r="P63" s="221">
        <v>0</v>
      </c>
      <c r="Q63" s="221">
        <f>ROUND(E63*P63,5)</f>
        <v>0</v>
      </c>
      <c r="R63" s="221"/>
      <c r="S63" s="221"/>
      <c r="T63" s="222">
        <v>0.16400000000000001</v>
      </c>
      <c r="U63" s="221">
        <f>ROUND(E63*T63,2)</f>
        <v>0.78</v>
      </c>
      <c r="V63" s="211"/>
      <c r="W63" s="211"/>
      <c r="X63" s="211"/>
      <c r="Y63" s="211"/>
      <c r="Z63" s="211"/>
      <c r="AA63" s="211"/>
      <c r="AB63" s="211"/>
      <c r="AC63" s="211"/>
      <c r="AD63" s="211"/>
      <c r="AE63" s="211" t="s">
        <v>114</v>
      </c>
      <c r="AF63" s="211"/>
      <c r="AG63" s="211"/>
      <c r="AH63" s="211"/>
      <c r="AI63" s="211"/>
      <c r="AJ63" s="211"/>
      <c r="AK63" s="211"/>
      <c r="AL63" s="211"/>
      <c r="AM63" s="211"/>
      <c r="AN63" s="211"/>
      <c r="AO63" s="211"/>
      <c r="AP63" s="211"/>
      <c r="AQ63" s="211"/>
      <c r="AR63" s="211"/>
      <c r="AS63" s="211"/>
      <c r="AT63" s="211"/>
      <c r="AU63" s="211"/>
      <c r="AV63" s="211"/>
      <c r="AW63" s="211"/>
      <c r="AX63" s="211"/>
      <c r="AY63" s="211"/>
      <c r="AZ63" s="211"/>
      <c r="BA63" s="211"/>
      <c r="BB63" s="211"/>
      <c r="BC63" s="211"/>
      <c r="BD63" s="211"/>
      <c r="BE63" s="211"/>
      <c r="BF63" s="211"/>
      <c r="BG63" s="211"/>
      <c r="BH63" s="211"/>
    </row>
    <row r="64" spans="1:60" outlineLevel="1">
      <c r="A64" s="212">
        <v>42</v>
      </c>
      <c r="B64" s="218" t="s">
        <v>202</v>
      </c>
      <c r="C64" s="261" t="s">
        <v>203</v>
      </c>
      <c r="D64" s="220" t="s">
        <v>144</v>
      </c>
      <c r="E64" s="226">
        <v>4.75</v>
      </c>
      <c r="F64" s="228">
        <f>H64+J64</f>
        <v>0</v>
      </c>
      <c r="G64" s="229">
        <f>ROUND(E64*F64,2)</f>
        <v>0</v>
      </c>
      <c r="H64" s="229"/>
      <c r="I64" s="229">
        <f>ROUND(E64*H64,2)</f>
        <v>0</v>
      </c>
      <c r="J64" s="229"/>
      <c r="K64" s="229">
        <f>ROUND(E64*J64,2)</f>
        <v>0</v>
      </c>
      <c r="L64" s="229">
        <v>21</v>
      </c>
      <c r="M64" s="229">
        <f>G64*(1+L64/100)</f>
        <v>0</v>
      </c>
      <c r="N64" s="221">
        <v>0</v>
      </c>
      <c r="O64" s="221">
        <f>ROUND(E64*N64,5)</f>
        <v>0</v>
      </c>
      <c r="P64" s="221">
        <v>0</v>
      </c>
      <c r="Q64" s="221">
        <f>ROUND(E64*P64,5)</f>
        <v>0</v>
      </c>
      <c r="R64" s="221"/>
      <c r="S64" s="221"/>
      <c r="T64" s="222">
        <v>0.93300000000000005</v>
      </c>
      <c r="U64" s="221">
        <f>ROUND(E64*T64,2)</f>
        <v>4.43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114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outlineLevel="1">
      <c r="A65" s="212">
        <v>43</v>
      </c>
      <c r="B65" s="218" t="s">
        <v>204</v>
      </c>
      <c r="C65" s="261" t="s">
        <v>205</v>
      </c>
      <c r="D65" s="220" t="s">
        <v>144</v>
      </c>
      <c r="E65" s="226">
        <v>4.75</v>
      </c>
      <c r="F65" s="228">
        <f>H65+J65</f>
        <v>0</v>
      </c>
      <c r="G65" s="229">
        <f>ROUND(E65*F65,2)</f>
        <v>0</v>
      </c>
      <c r="H65" s="229"/>
      <c r="I65" s="229">
        <f>ROUND(E65*H65,2)</f>
        <v>0</v>
      </c>
      <c r="J65" s="229"/>
      <c r="K65" s="229">
        <f>ROUND(E65*J65,2)</f>
        <v>0</v>
      </c>
      <c r="L65" s="229">
        <v>21</v>
      </c>
      <c r="M65" s="229">
        <f>G65*(1+L65/100)</f>
        <v>0</v>
      </c>
      <c r="N65" s="221">
        <v>0</v>
      </c>
      <c r="O65" s="221">
        <f>ROUND(E65*N65,5)</f>
        <v>0</v>
      </c>
      <c r="P65" s="221">
        <v>0</v>
      </c>
      <c r="Q65" s="221">
        <f>ROUND(E65*P65,5)</f>
        <v>0</v>
      </c>
      <c r="R65" s="221"/>
      <c r="S65" s="221"/>
      <c r="T65" s="222">
        <v>0.49</v>
      </c>
      <c r="U65" s="221">
        <f>ROUND(E65*T65,2)</f>
        <v>2.33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114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outlineLevel="1">
      <c r="A66" s="212">
        <v>44</v>
      </c>
      <c r="B66" s="218" t="s">
        <v>206</v>
      </c>
      <c r="C66" s="261" t="s">
        <v>207</v>
      </c>
      <c r="D66" s="220" t="s">
        <v>144</v>
      </c>
      <c r="E66" s="226">
        <v>9.5</v>
      </c>
      <c r="F66" s="228">
        <f>H66+J66</f>
        <v>0</v>
      </c>
      <c r="G66" s="229">
        <f>ROUND(E66*F66,2)</f>
        <v>0</v>
      </c>
      <c r="H66" s="229"/>
      <c r="I66" s="229">
        <f>ROUND(E66*H66,2)</f>
        <v>0</v>
      </c>
      <c r="J66" s="229"/>
      <c r="K66" s="229">
        <f>ROUND(E66*J66,2)</f>
        <v>0</v>
      </c>
      <c r="L66" s="229">
        <v>21</v>
      </c>
      <c r="M66" s="229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114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outlineLevel="1">
      <c r="A67" s="212">
        <v>45</v>
      </c>
      <c r="B67" s="218" t="s">
        <v>208</v>
      </c>
      <c r="C67" s="261" t="s">
        <v>209</v>
      </c>
      <c r="D67" s="220" t="s">
        <v>144</v>
      </c>
      <c r="E67" s="226">
        <v>4.75</v>
      </c>
      <c r="F67" s="228">
        <f>H67+J67</f>
        <v>0</v>
      </c>
      <c r="G67" s="229">
        <f>ROUND(E67*F67,2)</f>
        <v>0</v>
      </c>
      <c r="H67" s="229"/>
      <c r="I67" s="229">
        <f>ROUND(E67*H67,2)</f>
        <v>0</v>
      </c>
      <c r="J67" s="229"/>
      <c r="K67" s="229">
        <f>ROUND(E67*J67,2)</f>
        <v>0</v>
      </c>
      <c r="L67" s="229">
        <v>21</v>
      </c>
      <c r="M67" s="229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0.94199999999999995</v>
      </c>
      <c r="U67" s="221">
        <f>ROUND(E67*T67,2)</f>
        <v>4.47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114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outlineLevel="1">
      <c r="A68" s="212">
        <v>46</v>
      </c>
      <c r="B68" s="218" t="s">
        <v>210</v>
      </c>
      <c r="C68" s="261" t="s">
        <v>211</v>
      </c>
      <c r="D68" s="220" t="s">
        <v>144</v>
      </c>
      <c r="E68" s="226">
        <v>4.75</v>
      </c>
      <c r="F68" s="228">
        <f>H68+J68</f>
        <v>0</v>
      </c>
      <c r="G68" s="229">
        <f>ROUND(E68*F68,2)</f>
        <v>0</v>
      </c>
      <c r="H68" s="229"/>
      <c r="I68" s="229">
        <f>ROUND(E68*H68,2)</f>
        <v>0</v>
      </c>
      <c r="J68" s="229"/>
      <c r="K68" s="229">
        <f>ROUND(E68*J68,2)</f>
        <v>0</v>
      </c>
      <c r="L68" s="229">
        <v>21</v>
      </c>
      <c r="M68" s="229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114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>
      <c r="A69" s="213" t="s">
        <v>109</v>
      </c>
      <c r="B69" s="219" t="s">
        <v>82</v>
      </c>
      <c r="C69" s="262" t="s">
        <v>27</v>
      </c>
      <c r="D69" s="223"/>
      <c r="E69" s="227"/>
      <c r="F69" s="230"/>
      <c r="G69" s="230">
        <f>SUMIF(AE70:AE70,"&lt;&gt;NOR",G70:G70)</f>
        <v>0</v>
      </c>
      <c r="H69" s="230"/>
      <c r="I69" s="230">
        <f>SUM(I70:I70)</f>
        <v>0</v>
      </c>
      <c r="J69" s="230"/>
      <c r="K69" s="230">
        <f>SUM(K70:K70)</f>
        <v>0</v>
      </c>
      <c r="L69" s="230"/>
      <c r="M69" s="230">
        <f>SUM(M70:M70)</f>
        <v>0</v>
      </c>
      <c r="N69" s="224"/>
      <c r="O69" s="224">
        <f>SUM(O70:O70)</f>
        <v>0</v>
      </c>
      <c r="P69" s="224"/>
      <c r="Q69" s="224">
        <f>SUM(Q70:Q70)</f>
        <v>0</v>
      </c>
      <c r="R69" s="224"/>
      <c r="S69" s="224"/>
      <c r="T69" s="225"/>
      <c r="U69" s="224">
        <f>SUM(U70:U70)</f>
        <v>0</v>
      </c>
      <c r="AE69" t="s">
        <v>110</v>
      </c>
    </row>
    <row r="70" spans="1:60" ht="20.399999999999999" outlineLevel="1">
      <c r="A70" s="212">
        <v>47</v>
      </c>
      <c r="B70" s="218" t="s">
        <v>212</v>
      </c>
      <c r="C70" s="261" t="s">
        <v>213</v>
      </c>
      <c r="D70" s="220" t="s">
        <v>214</v>
      </c>
      <c r="E70" s="226">
        <v>1</v>
      </c>
      <c r="F70" s="228">
        <f>H70+J70</f>
        <v>0</v>
      </c>
      <c r="G70" s="229">
        <f>ROUND(E70*F70,2)</f>
        <v>0</v>
      </c>
      <c r="H70" s="229"/>
      <c r="I70" s="229">
        <f>ROUND(E70*H70,2)</f>
        <v>0</v>
      </c>
      <c r="J70" s="229"/>
      <c r="K70" s="229">
        <f>ROUND(E70*J70,2)</f>
        <v>0</v>
      </c>
      <c r="L70" s="229">
        <v>21</v>
      </c>
      <c r="M70" s="229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114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>
      <c r="A71" s="213" t="s">
        <v>109</v>
      </c>
      <c r="B71" s="219" t="s">
        <v>83</v>
      </c>
      <c r="C71" s="262" t="s">
        <v>26</v>
      </c>
      <c r="D71" s="223"/>
      <c r="E71" s="227"/>
      <c r="F71" s="230"/>
      <c r="G71" s="230">
        <f>SUMIF(AE72:AE78,"&lt;&gt;NOR",G72:G78)</f>
        <v>0</v>
      </c>
      <c r="H71" s="230"/>
      <c r="I71" s="230">
        <f>SUM(I72:I78)</f>
        <v>0</v>
      </c>
      <c r="J71" s="230"/>
      <c r="K71" s="230">
        <f>SUM(K72:K78)</f>
        <v>0</v>
      </c>
      <c r="L71" s="230"/>
      <c r="M71" s="230">
        <f>SUM(M72:M78)</f>
        <v>0</v>
      </c>
      <c r="N71" s="224"/>
      <c r="O71" s="224">
        <f>SUM(O72:O78)</f>
        <v>0</v>
      </c>
      <c r="P71" s="224"/>
      <c r="Q71" s="224">
        <f>SUM(Q72:Q78)</f>
        <v>0</v>
      </c>
      <c r="R71" s="224"/>
      <c r="S71" s="224"/>
      <c r="T71" s="225"/>
      <c r="U71" s="224">
        <f>SUM(U72:U78)</f>
        <v>20</v>
      </c>
      <c r="AE71" t="s">
        <v>110</v>
      </c>
    </row>
    <row r="72" spans="1:60" outlineLevel="1">
      <c r="A72" s="212">
        <v>48</v>
      </c>
      <c r="B72" s="218" t="s">
        <v>215</v>
      </c>
      <c r="C72" s="261" t="s">
        <v>216</v>
      </c>
      <c r="D72" s="220" t="s">
        <v>214</v>
      </c>
      <c r="E72" s="226">
        <v>1</v>
      </c>
      <c r="F72" s="228">
        <f>H72+J72</f>
        <v>0</v>
      </c>
      <c r="G72" s="229">
        <f>ROUND(E72*F72,2)</f>
        <v>0</v>
      </c>
      <c r="H72" s="229"/>
      <c r="I72" s="229">
        <f>ROUND(E72*H72,2)</f>
        <v>0</v>
      </c>
      <c r="J72" s="229"/>
      <c r="K72" s="229">
        <f>ROUND(E72*J72,2)</f>
        <v>0</v>
      </c>
      <c r="L72" s="229">
        <v>21</v>
      </c>
      <c r="M72" s="229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114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>
      <c r="A73" s="212">
        <v>49</v>
      </c>
      <c r="B73" s="218" t="s">
        <v>217</v>
      </c>
      <c r="C73" s="261" t="s">
        <v>218</v>
      </c>
      <c r="D73" s="220" t="s">
        <v>214</v>
      </c>
      <c r="E73" s="226">
        <v>1</v>
      </c>
      <c r="F73" s="228">
        <f>H73+J73</f>
        <v>0</v>
      </c>
      <c r="G73" s="229">
        <f>ROUND(E73*F73,2)</f>
        <v>0</v>
      </c>
      <c r="H73" s="229"/>
      <c r="I73" s="229">
        <f>ROUND(E73*H73,2)</f>
        <v>0</v>
      </c>
      <c r="J73" s="229"/>
      <c r="K73" s="229">
        <f>ROUND(E73*J73,2)</f>
        <v>0</v>
      </c>
      <c r="L73" s="229">
        <v>21</v>
      </c>
      <c r="M73" s="229">
        <f>G73*(1+L73/100)</f>
        <v>0</v>
      </c>
      <c r="N73" s="221">
        <v>0</v>
      </c>
      <c r="O73" s="221">
        <f>ROUND(E73*N73,5)</f>
        <v>0</v>
      </c>
      <c r="P73" s="221">
        <v>0</v>
      </c>
      <c r="Q73" s="221">
        <f>ROUND(E73*P73,5)</f>
        <v>0</v>
      </c>
      <c r="R73" s="221"/>
      <c r="S73" s="221"/>
      <c r="T73" s="222">
        <v>0</v>
      </c>
      <c r="U73" s="221">
        <f>ROUND(E73*T73,2)</f>
        <v>0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114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>
      <c r="A74" s="212">
        <v>50</v>
      </c>
      <c r="B74" s="218" t="s">
        <v>219</v>
      </c>
      <c r="C74" s="261" t="s">
        <v>220</v>
      </c>
      <c r="D74" s="220" t="s">
        <v>214</v>
      </c>
      <c r="E74" s="226">
        <v>1</v>
      </c>
      <c r="F74" s="228">
        <f>H74+J74</f>
        <v>0</v>
      </c>
      <c r="G74" s="229">
        <f>ROUND(E74*F74,2)</f>
        <v>0</v>
      </c>
      <c r="H74" s="229"/>
      <c r="I74" s="229">
        <f>ROUND(E74*H74,2)</f>
        <v>0</v>
      </c>
      <c r="J74" s="229"/>
      <c r="K74" s="229">
        <f>ROUND(E74*J74,2)</f>
        <v>0</v>
      </c>
      <c r="L74" s="229">
        <v>21</v>
      </c>
      <c r="M74" s="229">
        <f>G74*(1+L74/100)</f>
        <v>0</v>
      </c>
      <c r="N74" s="221">
        <v>0</v>
      </c>
      <c r="O74" s="221">
        <f>ROUND(E74*N74,5)</f>
        <v>0</v>
      </c>
      <c r="P74" s="221">
        <v>0</v>
      </c>
      <c r="Q74" s="221">
        <f>ROUND(E74*P74,5)</f>
        <v>0</v>
      </c>
      <c r="R74" s="221"/>
      <c r="S74" s="221"/>
      <c r="T74" s="222">
        <v>0</v>
      </c>
      <c r="U74" s="221">
        <f>ROUND(E74*T74,2)</f>
        <v>0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114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>
      <c r="A75" s="212">
        <v>51</v>
      </c>
      <c r="B75" s="218" t="s">
        <v>221</v>
      </c>
      <c r="C75" s="261" t="s">
        <v>222</v>
      </c>
      <c r="D75" s="220" t="s">
        <v>214</v>
      </c>
      <c r="E75" s="226">
        <v>1</v>
      </c>
      <c r="F75" s="228">
        <f>H75+J75</f>
        <v>0</v>
      </c>
      <c r="G75" s="229">
        <f>ROUND(E75*F75,2)</f>
        <v>0</v>
      </c>
      <c r="H75" s="229"/>
      <c r="I75" s="229">
        <f>ROUND(E75*H75,2)</f>
        <v>0</v>
      </c>
      <c r="J75" s="229"/>
      <c r="K75" s="229">
        <f>ROUND(E75*J75,2)</f>
        <v>0</v>
      </c>
      <c r="L75" s="229">
        <v>21</v>
      </c>
      <c r="M75" s="229">
        <f>G75*(1+L75/100)</f>
        <v>0</v>
      </c>
      <c r="N75" s="221">
        <v>0</v>
      </c>
      <c r="O75" s="221">
        <f>ROUND(E75*N75,5)</f>
        <v>0</v>
      </c>
      <c r="P75" s="221">
        <v>0</v>
      </c>
      <c r="Q75" s="221">
        <f>ROUND(E75*P75,5)</f>
        <v>0</v>
      </c>
      <c r="R75" s="221"/>
      <c r="S75" s="221"/>
      <c r="T75" s="222">
        <v>0</v>
      </c>
      <c r="U75" s="221">
        <f>ROUND(E75*T75,2)</f>
        <v>0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114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outlineLevel="1">
      <c r="A76" s="212">
        <v>52</v>
      </c>
      <c r="B76" s="218" t="s">
        <v>223</v>
      </c>
      <c r="C76" s="261" t="s">
        <v>224</v>
      </c>
      <c r="D76" s="220" t="s">
        <v>214</v>
      </c>
      <c r="E76" s="226">
        <v>1</v>
      </c>
      <c r="F76" s="228">
        <f>H76+J76</f>
        <v>0</v>
      </c>
      <c r="G76" s="229">
        <f>ROUND(E76*F76,2)</f>
        <v>0</v>
      </c>
      <c r="H76" s="229"/>
      <c r="I76" s="229">
        <f>ROUND(E76*H76,2)</f>
        <v>0</v>
      </c>
      <c r="J76" s="229"/>
      <c r="K76" s="229">
        <f>ROUND(E76*J76,2)</f>
        <v>0</v>
      </c>
      <c r="L76" s="229">
        <v>21</v>
      </c>
      <c r="M76" s="229">
        <f>G76*(1+L76/100)</f>
        <v>0</v>
      </c>
      <c r="N76" s="221">
        <v>0</v>
      </c>
      <c r="O76" s="221">
        <f>ROUND(E76*N76,5)</f>
        <v>0</v>
      </c>
      <c r="P76" s="221">
        <v>0</v>
      </c>
      <c r="Q76" s="221">
        <f>ROUND(E76*P76,5)</f>
        <v>0</v>
      </c>
      <c r="R76" s="221"/>
      <c r="S76" s="221"/>
      <c r="T76" s="222">
        <v>0</v>
      </c>
      <c r="U76" s="221">
        <f>ROUND(E76*T76,2)</f>
        <v>0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114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>
      <c r="A77" s="212">
        <v>53</v>
      </c>
      <c r="B77" s="218" t="s">
        <v>225</v>
      </c>
      <c r="C77" s="261" t="s">
        <v>226</v>
      </c>
      <c r="D77" s="220" t="s">
        <v>214</v>
      </c>
      <c r="E77" s="226">
        <v>1</v>
      </c>
      <c r="F77" s="228">
        <f>H77+J77</f>
        <v>0</v>
      </c>
      <c r="G77" s="229">
        <f>ROUND(E77*F77,2)</f>
        <v>0</v>
      </c>
      <c r="H77" s="229"/>
      <c r="I77" s="229">
        <f>ROUND(E77*H77,2)</f>
        <v>0</v>
      </c>
      <c r="J77" s="229"/>
      <c r="K77" s="229">
        <f>ROUND(E77*J77,2)</f>
        <v>0</v>
      </c>
      <c r="L77" s="229">
        <v>21</v>
      </c>
      <c r="M77" s="229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114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>
      <c r="A78" s="239">
        <v>54</v>
      </c>
      <c r="B78" s="240" t="s">
        <v>227</v>
      </c>
      <c r="C78" s="263" t="s">
        <v>228</v>
      </c>
      <c r="D78" s="241" t="s">
        <v>229</v>
      </c>
      <c r="E78" s="242">
        <v>20</v>
      </c>
      <c r="F78" s="243">
        <f>H78+J78</f>
        <v>0</v>
      </c>
      <c r="G78" s="244">
        <f>ROUND(E78*F78,2)</f>
        <v>0</v>
      </c>
      <c r="H78" s="244"/>
      <c r="I78" s="244">
        <f>ROUND(E78*H78,2)</f>
        <v>0</v>
      </c>
      <c r="J78" s="244"/>
      <c r="K78" s="244">
        <f>ROUND(E78*J78,2)</f>
        <v>0</v>
      </c>
      <c r="L78" s="244">
        <v>21</v>
      </c>
      <c r="M78" s="244">
        <f>G78*(1+L78/100)</f>
        <v>0</v>
      </c>
      <c r="N78" s="245">
        <v>0</v>
      </c>
      <c r="O78" s="245">
        <f>ROUND(E78*N78,5)</f>
        <v>0</v>
      </c>
      <c r="P78" s="245">
        <v>0</v>
      </c>
      <c r="Q78" s="245">
        <f>ROUND(E78*P78,5)</f>
        <v>0</v>
      </c>
      <c r="R78" s="245"/>
      <c r="S78" s="245"/>
      <c r="T78" s="246">
        <v>1</v>
      </c>
      <c r="U78" s="245">
        <f>ROUND(E78*T78,2)</f>
        <v>20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114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>
      <c r="A79" s="6"/>
      <c r="B79" s="7" t="s">
        <v>230</v>
      </c>
      <c r="C79" s="264" t="s">
        <v>230</v>
      </c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AC79">
        <v>15</v>
      </c>
      <c r="AD79">
        <v>21</v>
      </c>
    </row>
    <row r="80" spans="1:60">
      <c r="A80" s="247"/>
      <c r="B80" s="248" t="s">
        <v>28</v>
      </c>
      <c r="C80" s="265" t="s">
        <v>230</v>
      </c>
      <c r="D80" s="249"/>
      <c r="E80" s="249"/>
      <c r="F80" s="249"/>
      <c r="G80" s="260">
        <f>G8+G11+G13+G15+G20+G23+G26+G28+G30+G33+G43+G47+G54+G59+G62+G69+G71</f>
        <v>0</v>
      </c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AC80">
        <f>SUMIF(L7:L78,AC79,G7:G78)</f>
        <v>0</v>
      </c>
      <c r="AD80">
        <f>SUMIF(L7:L78,AD79,G7:G78)</f>
        <v>0</v>
      </c>
      <c r="AE80" t="s">
        <v>231</v>
      </c>
    </row>
    <row r="81" spans="1:31">
      <c r="A81" s="6"/>
      <c r="B81" s="7" t="s">
        <v>230</v>
      </c>
      <c r="C81" s="264" t="s">
        <v>230</v>
      </c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>
      <c r="A82" s="6"/>
      <c r="B82" s="7" t="s">
        <v>230</v>
      </c>
      <c r="C82" s="264" t="s">
        <v>230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>
      <c r="A83" s="250" t="s">
        <v>232</v>
      </c>
      <c r="B83" s="250"/>
      <c r="C83" s="26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</row>
    <row r="84" spans="1:31">
      <c r="A84" s="251"/>
      <c r="B84" s="252"/>
      <c r="C84" s="267"/>
      <c r="D84" s="252"/>
      <c r="E84" s="252"/>
      <c r="F84" s="252"/>
      <c r="G84" s="253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AE84" t="s">
        <v>233</v>
      </c>
    </row>
    <row r="85" spans="1:31">
      <c r="A85" s="254"/>
      <c r="B85" s="255"/>
      <c r="C85" s="268"/>
      <c r="D85" s="255"/>
      <c r="E85" s="255"/>
      <c r="F85" s="255"/>
      <c r="G85" s="25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</row>
    <row r="86" spans="1:31">
      <c r="A86" s="254"/>
      <c r="B86" s="255"/>
      <c r="C86" s="268"/>
      <c r="D86" s="255"/>
      <c r="E86" s="255"/>
      <c r="F86" s="255"/>
      <c r="G86" s="25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</row>
    <row r="87" spans="1:31">
      <c r="A87" s="254"/>
      <c r="B87" s="255"/>
      <c r="C87" s="268"/>
      <c r="D87" s="255"/>
      <c r="E87" s="255"/>
      <c r="F87" s="255"/>
      <c r="G87" s="25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</row>
    <row r="88" spans="1:31">
      <c r="A88" s="257"/>
      <c r="B88" s="258"/>
      <c r="C88" s="269"/>
      <c r="D88" s="258"/>
      <c r="E88" s="258"/>
      <c r="F88" s="258"/>
      <c r="G88" s="259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</row>
    <row r="89" spans="1:31">
      <c r="A89" s="6"/>
      <c r="B89" s="7" t="s">
        <v>230</v>
      </c>
      <c r="C89" s="264" t="s">
        <v>230</v>
      </c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</row>
    <row r="90" spans="1:31">
      <c r="C90" s="270"/>
      <c r="AE90" t="s">
        <v>234</v>
      </c>
    </row>
  </sheetData>
  <mergeCells count="6">
    <mergeCell ref="A1:G1"/>
    <mergeCell ref="C2:G2"/>
    <mergeCell ref="C3:G3"/>
    <mergeCell ref="C4:G4"/>
    <mergeCell ref="A83:C83"/>
    <mergeCell ref="A84:G88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Věra Klimová</dc:creator>
  <cp:lastModifiedBy>Věra Klimová</cp:lastModifiedBy>
  <cp:lastPrinted>2014-02-28T09:52:57Z</cp:lastPrinted>
  <dcterms:created xsi:type="dcterms:W3CDTF">2009-04-08T07:15:50Z</dcterms:created>
  <dcterms:modified xsi:type="dcterms:W3CDTF">2023-09-25T13:35:31Z</dcterms:modified>
</cp:coreProperties>
</file>